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UONG THPT NGUYEN VAN TANG\NAM HOC 2019-2020\DS DAU NAM\"/>
    </mc:Choice>
  </mc:AlternateContent>
  <bookViews>
    <workbookView xWindow="0" yWindow="0" windowWidth="9660" windowHeight="5490" tabRatio="842" firstSheet="1" activeTab="8"/>
  </bookViews>
  <sheets>
    <sheet name="Khối 10" sheetId="18" state="hidden" r:id="rId1"/>
    <sheet name="10A1" sheetId="2" r:id="rId2"/>
    <sheet name="10A2" sheetId="3" r:id="rId3"/>
    <sheet name="10A3" sheetId="4" r:id="rId4"/>
    <sheet name="10A4" sheetId="5" r:id="rId5"/>
    <sheet name="10A5" sheetId="6" r:id="rId6"/>
    <sheet name="10A6" sheetId="19" r:id="rId7"/>
    <sheet name="10A7" sheetId="8" r:id="rId8"/>
    <sheet name="10A8" sheetId="9" r:id="rId9"/>
    <sheet name="10A9" sheetId="10" r:id="rId10"/>
    <sheet name="10A10" sheetId="15" r:id="rId11"/>
    <sheet name="Chuyển đi - Rút học bạ" sheetId="13" state="hidden" r:id="rId12"/>
  </sheets>
  <definedNames>
    <definedName name="_xlnm._FilterDatabase" localSheetId="0" hidden="1">'Khối 10'!$A$4:$J$460</definedName>
    <definedName name="DSLop">'Khối 10'!$F$5:$F$472</definedName>
    <definedName name="_xlnm.Print_Titles" localSheetId="0">'Chuyển đi - Rút học bạ'!$3:$3</definedName>
  </definedNames>
  <calcPr calcId="152511"/>
</workbook>
</file>

<file path=xl/calcChain.xml><?xml version="1.0" encoding="utf-8"?>
<calcChain xmlns="http://schemas.openxmlformats.org/spreadsheetml/2006/main">
  <c r="D477" i="18" l="1"/>
  <c r="N5" i="19" l="1"/>
  <c r="N6" i="19" s="1"/>
  <c r="N7" i="19" s="1"/>
  <c r="N8" i="19" s="1"/>
  <c r="N9" i="19" s="1"/>
  <c r="N10" i="19" s="1"/>
  <c r="N11" i="19" s="1"/>
  <c r="N12" i="19" s="1"/>
  <c r="N13" i="19" s="1"/>
  <c r="N14" i="19" s="1"/>
  <c r="N15" i="19" s="1"/>
  <c r="N16" i="19" s="1"/>
  <c r="N17" i="19" s="1"/>
  <c r="N18" i="19" s="1"/>
  <c r="N19" i="19" s="1"/>
  <c r="N20" i="19" s="1"/>
  <c r="N21" i="19" s="1"/>
  <c r="N22" i="19" s="1"/>
  <c r="N23" i="19" s="1"/>
  <c r="N24" i="19" s="1"/>
  <c r="N25" i="19" s="1"/>
  <c r="N26" i="19" s="1"/>
  <c r="N27" i="19" s="1"/>
  <c r="N28" i="19" s="1"/>
  <c r="N29" i="19" s="1"/>
  <c r="N30" i="19" s="1"/>
  <c r="N31" i="19" s="1"/>
  <c r="N32" i="19" s="1"/>
  <c r="N33" i="19" s="1"/>
  <c r="N34" i="19" s="1"/>
  <c r="N35" i="19" s="1"/>
  <c r="N36" i="19" s="1"/>
  <c r="N37" i="19" s="1"/>
  <c r="N38" i="19" s="1"/>
  <c r="N39" i="19" s="1"/>
  <c r="N40" i="19" s="1"/>
  <c r="N41" i="19" s="1"/>
  <c r="N42" i="19" s="1"/>
  <c r="N43" i="19" s="1"/>
  <c r="N44" i="19" s="1"/>
  <c r="N45" i="19" s="1"/>
  <c r="N46" i="19" s="1"/>
  <c r="N47" i="19" s="1"/>
  <c r="N48" i="19" s="1"/>
  <c r="N49" i="19" s="1"/>
  <c r="N50" i="19" s="1"/>
  <c r="N51" i="19" s="1"/>
  <c r="F4" i="19"/>
  <c r="F5" i="19" s="1"/>
  <c r="F6" i="19" l="1"/>
  <c r="F4" i="3"/>
  <c r="F5" i="3" s="1"/>
  <c r="F4" i="4"/>
  <c r="F5" i="4" s="1"/>
  <c r="F4" i="5"/>
  <c r="F5" i="5" s="1"/>
  <c r="F4" i="6"/>
  <c r="F5" i="6" s="1"/>
  <c r="F4" i="8"/>
  <c r="F5" i="8" s="1"/>
  <c r="F4" i="9"/>
  <c r="F5" i="9" s="1"/>
  <c r="F4" i="10"/>
  <c r="F5" i="10" s="1"/>
  <c r="F4" i="15"/>
  <c r="F5" i="15" s="1"/>
  <c r="F4" i="2"/>
  <c r="F5" i="2" s="1"/>
  <c r="F6" i="8" l="1"/>
  <c r="F6" i="6"/>
  <c r="F7" i="6" s="1"/>
  <c r="F6" i="5"/>
  <c r="F7" i="19"/>
  <c r="A6" i="19"/>
  <c r="F6" i="3"/>
  <c r="F6" i="2"/>
  <c r="F6" i="4"/>
  <c r="F6" i="15"/>
  <c r="A6" i="6"/>
  <c r="F6" i="10"/>
  <c r="F6" i="9"/>
  <c r="A6" i="8" l="1"/>
  <c r="F7" i="8"/>
  <c r="F7" i="5"/>
  <c r="A6" i="5"/>
  <c r="F7" i="15"/>
  <c r="F7" i="2"/>
  <c r="A6" i="3"/>
  <c r="A7" i="19"/>
  <c r="F8" i="19"/>
  <c r="F7" i="3"/>
  <c r="A6" i="4"/>
  <c r="A6" i="2"/>
  <c r="A6" i="15"/>
  <c r="F7" i="4"/>
  <c r="F7" i="9"/>
  <c r="A6" i="9"/>
  <c r="F7" i="10"/>
  <c r="A6" i="10"/>
  <c r="F8" i="6"/>
  <c r="A7" i="6"/>
  <c r="F8" i="8" l="1"/>
  <c r="A7" i="5"/>
  <c r="F8" i="5"/>
  <c r="A7" i="8"/>
  <c r="A7" i="15"/>
  <c r="F8" i="2"/>
  <c r="A7" i="4"/>
  <c r="A7" i="2"/>
  <c r="F8" i="15"/>
  <c r="F8" i="3"/>
  <c r="A7" i="3"/>
  <c r="A8" i="19"/>
  <c r="F9" i="19"/>
  <c r="F8" i="4"/>
  <c r="F9" i="6"/>
  <c r="A8" i="6"/>
  <c r="F8" i="10"/>
  <c r="A7" i="10"/>
  <c r="F8" i="9"/>
  <c r="A7" i="9"/>
  <c r="F9" i="8"/>
  <c r="A8" i="8" l="1"/>
  <c r="A8" i="5"/>
  <c r="F9" i="5"/>
  <c r="F9" i="15"/>
  <c r="A8" i="15"/>
  <c r="F9" i="2"/>
  <c r="A8" i="2"/>
  <c r="F9" i="3"/>
  <c r="A8" i="3"/>
  <c r="A9" i="19"/>
  <c r="F10" i="19"/>
  <c r="A8" i="4"/>
  <c r="F9" i="4"/>
  <c r="F10" i="6"/>
  <c r="A9" i="6"/>
  <c r="F10" i="8"/>
  <c r="A9" i="8"/>
  <c r="F9" i="9"/>
  <c r="A8" i="9"/>
  <c r="F9" i="10"/>
  <c r="A8" i="10"/>
  <c r="A9" i="5" l="1"/>
  <c r="F10" i="5"/>
  <c r="F10" i="2"/>
  <c r="A9" i="2"/>
  <c r="F10" i="4"/>
  <c r="F10" i="15"/>
  <c r="A9" i="15"/>
  <c r="F10" i="3"/>
  <c r="A9" i="3"/>
  <c r="A10" i="19"/>
  <c r="F11" i="19"/>
  <c r="A9" i="4"/>
  <c r="F11" i="6"/>
  <c r="A10" i="6"/>
  <c r="F10" i="10"/>
  <c r="A9" i="10"/>
  <c r="F10" i="9"/>
  <c r="A9" i="9"/>
  <c r="F11" i="8"/>
  <c r="A10" i="8"/>
  <c r="A10" i="5" l="1"/>
  <c r="F11" i="5"/>
  <c r="F12" i="5" s="1"/>
  <c r="F11" i="4"/>
  <c r="F11" i="15"/>
  <c r="A10" i="15"/>
  <c r="F11" i="2"/>
  <c r="A10" i="2"/>
  <c r="A10" i="3"/>
  <c r="F11" i="3"/>
  <c r="A10" i="4"/>
  <c r="A11" i="19"/>
  <c r="F12" i="19"/>
  <c r="F12" i="8"/>
  <c r="A11" i="8"/>
  <c r="F12" i="6"/>
  <c r="A11" i="6"/>
  <c r="F11" i="9"/>
  <c r="A10" i="9"/>
  <c r="F11" i="10"/>
  <c r="A10" i="10"/>
  <c r="F12" i="4" l="1"/>
  <c r="A11" i="5"/>
  <c r="F12" i="3"/>
  <c r="A11" i="3"/>
  <c r="A11" i="2"/>
  <c r="F12" i="2"/>
  <c r="A11" i="15"/>
  <c r="F12" i="15"/>
  <c r="A11" i="4"/>
  <c r="A12" i="19"/>
  <c r="F13" i="19"/>
  <c r="F13" i="5"/>
  <c r="A12" i="5"/>
  <c r="F13" i="8"/>
  <c r="A12" i="8"/>
  <c r="F13" i="6"/>
  <c r="A12" i="6"/>
  <c r="F12" i="10"/>
  <c r="A11" i="10"/>
  <c r="F12" i="9"/>
  <c r="A11" i="9"/>
  <c r="F13" i="4"/>
  <c r="F13" i="3" l="1"/>
  <c r="A12" i="2"/>
  <c r="F13" i="2"/>
  <c r="A12" i="15"/>
  <c r="F13" i="15"/>
  <c r="A12" i="3"/>
  <c r="A12" i="4"/>
  <c r="F14" i="19"/>
  <c r="A13" i="19"/>
  <c r="F14" i="4"/>
  <c r="F14" i="5"/>
  <c r="A13" i="5"/>
  <c r="F13" i="10"/>
  <c r="A12" i="10"/>
  <c r="F14" i="6"/>
  <c r="A13" i="6"/>
  <c r="F14" i="3"/>
  <c r="F14" i="8"/>
  <c r="A13" i="8"/>
  <c r="F13" i="9"/>
  <c r="A12" i="9"/>
  <c r="F14" i="2" l="1"/>
  <c r="A13" i="2"/>
  <c r="A13" i="15"/>
  <c r="F14" i="15"/>
  <c r="A13" i="3"/>
  <c r="A13" i="4"/>
  <c r="A14" i="19"/>
  <c r="F15" i="19"/>
  <c r="F14" i="9"/>
  <c r="A13" i="9"/>
  <c r="F15" i="6"/>
  <c r="A14" i="6"/>
  <c r="F14" i="10"/>
  <c r="A13" i="10"/>
  <c r="F15" i="3"/>
  <c r="F15" i="5"/>
  <c r="A14" i="5"/>
  <c r="F15" i="4"/>
  <c r="F15" i="8"/>
  <c r="A14" i="8"/>
  <c r="F15" i="15" l="1"/>
  <c r="A14" i="15"/>
  <c r="A14" i="2"/>
  <c r="F15" i="2"/>
  <c r="A14" i="4"/>
  <c r="A14" i="3"/>
  <c r="A15" i="19"/>
  <c r="F16" i="19"/>
  <c r="F16" i="8"/>
  <c r="A15" i="8"/>
  <c r="F16" i="4"/>
  <c r="F16" i="5"/>
  <c r="A15" i="5"/>
  <c r="F15" i="10"/>
  <c r="A14" i="10"/>
  <c r="F16" i="6"/>
  <c r="A15" i="6"/>
  <c r="F15" i="9"/>
  <c r="A14" i="9"/>
  <c r="F16" i="3"/>
  <c r="A15" i="2" l="1"/>
  <c r="F16" i="2"/>
  <c r="A15" i="15"/>
  <c r="F16" i="15"/>
  <c r="A15" i="4"/>
  <c r="A15" i="3"/>
  <c r="F17" i="19"/>
  <c r="A16" i="19"/>
  <c r="F17" i="3"/>
  <c r="F16" i="9"/>
  <c r="A15" i="9"/>
  <c r="F17" i="6"/>
  <c r="A16" i="6"/>
  <c r="F16" i="10"/>
  <c r="A15" i="10"/>
  <c r="F17" i="5"/>
  <c r="A16" i="5"/>
  <c r="F17" i="4"/>
  <c r="F17" i="8"/>
  <c r="A16" i="8"/>
  <c r="F17" i="2" l="1"/>
  <c r="A16" i="2"/>
  <c r="A16" i="15"/>
  <c r="F17" i="15"/>
  <c r="A16" i="4"/>
  <c r="A17" i="4" s="1"/>
  <c r="A16" i="3"/>
  <c r="A17" i="3" s="1"/>
  <c r="A17" i="19"/>
  <c r="F18" i="19"/>
  <c r="F18" i="8"/>
  <c r="A17" i="8"/>
  <c r="F18" i="4"/>
  <c r="F17" i="10"/>
  <c r="A16" i="10"/>
  <c r="F18" i="6"/>
  <c r="A17" i="6"/>
  <c r="F17" i="9"/>
  <c r="A16" i="9"/>
  <c r="F18" i="3"/>
  <c r="F18" i="5"/>
  <c r="A17" i="5"/>
  <c r="F18" i="2" l="1"/>
  <c r="A17" i="2"/>
  <c r="F18" i="15"/>
  <c r="A17" i="15"/>
  <c r="A18" i="19"/>
  <c r="F19" i="19"/>
  <c r="F19" i="5"/>
  <c r="A18" i="5"/>
  <c r="F19" i="3"/>
  <c r="A18" i="3"/>
  <c r="F18" i="9"/>
  <c r="A17" i="9"/>
  <c r="F19" i="6"/>
  <c r="A18" i="6"/>
  <c r="F18" i="10"/>
  <c r="A17" i="10"/>
  <c r="F19" i="4"/>
  <c r="A18" i="4"/>
  <c r="F19" i="8"/>
  <c r="A18" i="8"/>
  <c r="A18" i="2" l="1"/>
  <c r="F19" i="2"/>
  <c r="F19" i="15"/>
  <c r="A18" i="15"/>
  <c r="A19" i="19"/>
  <c r="F20" i="19"/>
  <c r="F20" i="8"/>
  <c r="A19" i="8"/>
  <c r="F20" i="4"/>
  <c r="A19" i="4"/>
  <c r="F19" i="10"/>
  <c r="A18" i="10"/>
  <c r="F20" i="6"/>
  <c r="A19" i="6"/>
  <c r="F19" i="9"/>
  <c r="A18" i="9"/>
  <c r="F20" i="3"/>
  <c r="A19" i="3"/>
  <c r="F20" i="5"/>
  <c r="A19" i="5"/>
  <c r="F20" i="15" l="1"/>
  <c r="A19" i="15"/>
  <c r="A19" i="2"/>
  <c r="F20" i="2"/>
  <c r="A20" i="19"/>
  <c r="F21" i="19"/>
  <c r="F21" i="5"/>
  <c r="A20" i="5"/>
  <c r="F21" i="3"/>
  <c r="A20" i="3"/>
  <c r="F20" i="9"/>
  <c r="A19" i="9"/>
  <c r="F21" i="6"/>
  <c r="A20" i="6"/>
  <c r="F20" i="10"/>
  <c r="A19" i="10"/>
  <c r="F21" i="4"/>
  <c r="A20" i="4"/>
  <c r="F21" i="8"/>
  <c r="A20" i="8"/>
  <c r="A20" i="15" l="1"/>
  <c r="F21" i="15"/>
  <c r="F21" i="2"/>
  <c r="A20" i="2"/>
  <c r="A21" i="19"/>
  <c r="F22" i="19"/>
  <c r="F22" i="8"/>
  <c r="A21" i="8"/>
  <c r="F22" i="4"/>
  <c r="A21" i="4"/>
  <c r="F21" i="10"/>
  <c r="A20" i="10"/>
  <c r="F22" i="6"/>
  <c r="A21" i="6"/>
  <c r="F21" i="9"/>
  <c r="A20" i="9"/>
  <c r="F22" i="3"/>
  <c r="A21" i="3"/>
  <c r="F22" i="5"/>
  <c r="A21" i="5"/>
  <c r="A21" i="2" l="1"/>
  <c r="F22" i="2"/>
  <c r="A21" i="15"/>
  <c r="F22" i="15"/>
  <c r="A22" i="19"/>
  <c r="F23" i="19"/>
  <c r="F23" i="5"/>
  <c r="A22" i="5"/>
  <c r="F23" i="3"/>
  <c r="A22" i="3"/>
  <c r="F22" i="9"/>
  <c r="A21" i="9"/>
  <c r="F23" i="6"/>
  <c r="A22" i="6"/>
  <c r="F22" i="10"/>
  <c r="A21" i="10"/>
  <c r="F23" i="4"/>
  <c r="A22" i="4"/>
  <c r="F23" i="8"/>
  <c r="A22" i="8"/>
  <c r="A22" i="2" l="1"/>
  <c r="F23" i="2"/>
  <c r="A22" i="15"/>
  <c r="F23" i="15"/>
  <c r="A23" i="19"/>
  <c r="F24" i="19"/>
  <c r="F24" i="8"/>
  <c r="A23" i="8"/>
  <c r="F24" i="4"/>
  <c r="A23" i="4"/>
  <c r="F23" i="10"/>
  <c r="A22" i="10"/>
  <c r="F24" i="6"/>
  <c r="A23" i="6"/>
  <c r="F23" i="9"/>
  <c r="A22" i="9"/>
  <c r="F24" i="3"/>
  <c r="A23" i="3"/>
  <c r="F24" i="5"/>
  <c r="A23" i="5"/>
  <c r="A23" i="2" l="1"/>
  <c r="F24" i="2"/>
  <c r="A23" i="15"/>
  <c r="F24" i="15"/>
  <c r="A24" i="19"/>
  <c r="F25" i="19"/>
  <c r="F25" i="5"/>
  <c r="A24" i="5"/>
  <c r="F25" i="3"/>
  <c r="A24" i="3"/>
  <c r="F24" i="9"/>
  <c r="A23" i="9"/>
  <c r="F25" i="6"/>
  <c r="A24" i="6"/>
  <c r="F24" i="10"/>
  <c r="A23" i="10"/>
  <c r="F25" i="4"/>
  <c r="A24" i="4"/>
  <c r="F25" i="8"/>
  <c r="A24" i="8"/>
  <c r="A24" i="2" l="1"/>
  <c r="F25" i="2"/>
  <c r="A24" i="15"/>
  <c r="F25" i="15"/>
  <c r="A25" i="19"/>
  <c r="F26" i="19"/>
  <c r="F26" i="8"/>
  <c r="A25" i="8"/>
  <c r="F26" i="4"/>
  <c r="A25" i="4"/>
  <c r="F25" i="10"/>
  <c r="A24" i="10"/>
  <c r="F26" i="6"/>
  <c r="A25" i="6"/>
  <c r="F25" i="9"/>
  <c r="A24" i="9"/>
  <c r="F26" i="3"/>
  <c r="A25" i="3"/>
  <c r="F26" i="5"/>
  <c r="A25" i="5"/>
  <c r="F26" i="15" l="1"/>
  <c r="A25" i="15"/>
  <c r="F26" i="2"/>
  <c r="A25" i="2"/>
  <c r="F27" i="19"/>
  <c r="A26" i="19"/>
  <c r="F27" i="5"/>
  <c r="A26" i="5"/>
  <c r="F27" i="3"/>
  <c r="A26" i="3"/>
  <c r="F26" i="9"/>
  <c r="A25" i="9"/>
  <c r="F27" i="6"/>
  <c r="A26" i="6"/>
  <c r="F26" i="10"/>
  <c r="A25" i="10"/>
  <c r="F27" i="4"/>
  <c r="A26" i="4"/>
  <c r="F27" i="8"/>
  <c r="A26" i="8"/>
  <c r="F27" i="15" l="1"/>
  <c r="A26" i="15"/>
  <c r="A26" i="2"/>
  <c r="F27" i="2"/>
  <c r="A27" i="19"/>
  <c r="F28" i="19"/>
  <c r="F28" i="8"/>
  <c r="A27" i="8"/>
  <c r="F28" i="4"/>
  <c r="A27" i="4"/>
  <c r="F27" i="10"/>
  <c r="A26" i="10"/>
  <c r="F28" i="6"/>
  <c r="A27" i="6"/>
  <c r="F27" i="9"/>
  <c r="A26" i="9"/>
  <c r="F28" i="3"/>
  <c r="A27" i="3"/>
  <c r="F28" i="5"/>
  <c r="A27" i="5"/>
  <c r="A27" i="15" l="1"/>
  <c r="F28" i="15"/>
  <c r="F28" i="2"/>
  <c r="A27" i="2"/>
  <c r="A28" i="19"/>
  <c r="F29" i="19"/>
  <c r="F29" i="5"/>
  <c r="A28" i="5"/>
  <c r="F29" i="3"/>
  <c r="A28" i="3"/>
  <c r="F28" i="9"/>
  <c r="A27" i="9"/>
  <c r="F29" i="6"/>
  <c r="A28" i="6"/>
  <c r="F28" i="10"/>
  <c r="A27" i="10"/>
  <c r="F29" i="4"/>
  <c r="A28" i="4"/>
  <c r="F29" i="8"/>
  <c r="A28" i="8"/>
  <c r="A28" i="2" l="1"/>
  <c r="F29" i="2"/>
  <c r="A28" i="15"/>
  <c r="F29" i="15"/>
  <c r="A29" i="19"/>
  <c r="F30" i="19"/>
  <c r="F30" i="8"/>
  <c r="A29" i="8"/>
  <c r="F30" i="4"/>
  <c r="A29" i="4"/>
  <c r="F29" i="10"/>
  <c r="A28" i="10"/>
  <c r="F30" i="6"/>
  <c r="A29" i="6"/>
  <c r="F29" i="9"/>
  <c r="A28" i="9"/>
  <c r="F30" i="3"/>
  <c r="A29" i="3"/>
  <c r="F30" i="5"/>
  <c r="A29" i="5"/>
  <c r="A29" i="15" l="1"/>
  <c r="F30" i="15"/>
  <c r="A29" i="2"/>
  <c r="F30" i="2"/>
  <c r="A30" i="19"/>
  <c r="F31" i="19"/>
  <c r="F31" i="5"/>
  <c r="A30" i="5"/>
  <c r="F31" i="3"/>
  <c r="A30" i="3"/>
  <c r="F30" i="9"/>
  <c r="A29" i="9"/>
  <c r="F31" i="6"/>
  <c r="A30" i="6"/>
  <c r="F30" i="10"/>
  <c r="A29" i="10"/>
  <c r="F31" i="4"/>
  <c r="A30" i="4"/>
  <c r="F31" i="8"/>
  <c r="A30" i="8"/>
  <c r="F31" i="15" l="1"/>
  <c r="A30" i="15"/>
  <c r="A30" i="2"/>
  <c r="F31" i="2"/>
  <c r="A31" i="19"/>
  <c r="F32" i="19"/>
  <c r="F32" i="8"/>
  <c r="A31" i="8"/>
  <c r="F32" i="4"/>
  <c r="A31" i="4"/>
  <c r="F31" i="10"/>
  <c r="A30" i="10"/>
  <c r="F32" i="6"/>
  <c r="A31" i="6"/>
  <c r="F31" i="9"/>
  <c r="A30" i="9"/>
  <c r="F32" i="3"/>
  <c r="A31" i="3"/>
  <c r="F32" i="5"/>
  <c r="A31" i="5"/>
  <c r="A31" i="15" l="1"/>
  <c r="F32" i="15"/>
  <c r="A31" i="2"/>
  <c r="F32" i="2"/>
  <c r="A32" i="19"/>
  <c r="F33" i="19"/>
  <c r="F33" i="5"/>
  <c r="A32" i="5"/>
  <c r="F33" i="3"/>
  <c r="A32" i="3"/>
  <c r="F32" i="9"/>
  <c r="A31" i="9"/>
  <c r="F33" i="6"/>
  <c r="A32" i="6"/>
  <c r="F32" i="10"/>
  <c r="A31" i="10"/>
  <c r="F33" i="4"/>
  <c r="A32" i="4"/>
  <c r="F33" i="8"/>
  <c r="A32" i="8"/>
  <c r="F33" i="2" l="1"/>
  <c r="A32" i="2"/>
  <c r="F33" i="15"/>
  <c r="A32" i="15"/>
  <c r="A33" i="19"/>
  <c r="F34" i="19"/>
  <c r="F34" i="8"/>
  <c r="A33" i="8"/>
  <c r="F34" i="4"/>
  <c r="A33" i="4"/>
  <c r="F33" i="10"/>
  <c r="A32" i="10"/>
  <c r="F34" i="6"/>
  <c r="A33" i="6"/>
  <c r="F33" i="9"/>
  <c r="A32" i="9"/>
  <c r="F34" i="3"/>
  <c r="A33" i="3"/>
  <c r="F34" i="5"/>
  <c r="A33" i="5"/>
  <c r="A33" i="2" l="1"/>
  <c r="F34" i="2"/>
  <c r="F34" i="15"/>
  <c r="A33" i="15"/>
  <c r="A34" i="19"/>
  <c r="F35" i="19"/>
  <c r="F35" i="5"/>
  <c r="A34" i="5"/>
  <c r="F35" i="3"/>
  <c r="A34" i="3"/>
  <c r="F34" i="9"/>
  <c r="A33" i="9"/>
  <c r="F35" i="6"/>
  <c r="A34" i="6"/>
  <c r="F34" i="10"/>
  <c r="A33" i="10"/>
  <c r="F35" i="4"/>
  <c r="A34" i="4"/>
  <c r="F35" i="8"/>
  <c r="A34" i="8"/>
  <c r="F35" i="15" l="1"/>
  <c r="A34" i="15"/>
  <c r="F35" i="2"/>
  <c r="A34" i="2"/>
  <c r="A35" i="19"/>
  <c r="F36" i="19"/>
  <c r="F36" i="8"/>
  <c r="A35" i="8"/>
  <c r="F36" i="4"/>
  <c r="A35" i="4"/>
  <c r="F35" i="10"/>
  <c r="A34" i="10"/>
  <c r="F36" i="6"/>
  <c r="A35" i="6"/>
  <c r="F35" i="9"/>
  <c r="A34" i="9"/>
  <c r="F36" i="3"/>
  <c r="A35" i="3"/>
  <c r="F36" i="5"/>
  <c r="A35" i="5"/>
  <c r="A35" i="15" l="1"/>
  <c r="F36" i="15"/>
  <c r="F36" i="2"/>
  <c r="A35" i="2"/>
  <c r="A36" i="19"/>
  <c r="F37" i="19"/>
  <c r="F37" i="5"/>
  <c r="A36" i="5"/>
  <c r="F37" i="3"/>
  <c r="A36" i="3"/>
  <c r="F36" i="9"/>
  <c r="A35" i="9"/>
  <c r="F37" i="6"/>
  <c r="A36" i="6"/>
  <c r="F36" i="10"/>
  <c r="A35" i="10"/>
  <c r="F37" i="4"/>
  <c r="A36" i="4"/>
  <c r="F37" i="8"/>
  <c r="A36" i="8"/>
  <c r="A36" i="15" l="1"/>
  <c r="F37" i="15"/>
  <c r="F37" i="2"/>
  <c r="A36" i="2"/>
  <c r="A37" i="19"/>
  <c r="F38" i="19"/>
  <c r="F38" i="8"/>
  <c r="A37" i="8"/>
  <c r="F38" i="4"/>
  <c r="A37" i="4"/>
  <c r="F37" i="10"/>
  <c r="A36" i="10"/>
  <c r="F38" i="6"/>
  <c r="A37" i="6"/>
  <c r="F37" i="9"/>
  <c r="A36" i="9"/>
  <c r="F38" i="3"/>
  <c r="A37" i="3"/>
  <c r="F38" i="5"/>
  <c r="A37" i="5"/>
  <c r="F38" i="15" l="1"/>
  <c r="A37" i="15"/>
  <c r="A37" i="2"/>
  <c r="F38" i="2"/>
  <c r="A38" i="19"/>
  <c r="F39" i="19"/>
  <c r="F39" i="5"/>
  <c r="A38" i="5"/>
  <c r="F39" i="3"/>
  <c r="A38" i="3"/>
  <c r="F38" i="9"/>
  <c r="A37" i="9"/>
  <c r="F39" i="6"/>
  <c r="A38" i="6"/>
  <c r="F38" i="10"/>
  <c r="A37" i="10"/>
  <c r="F39" i="4"/>
  <c r="A38" i="4"/>
  <c r="F39" i="8"/>
  <c r="A38" i="8"/>
  <c r="F39" i="15" l="1"/>
  <c r="A38" i="15"/>
  <c r="A38" i="2"/>
  <c r="F39" i="2"/>
  <c r="A39" i="19"/>
  <c r="F40" i="19"/>
  <c r="F40" i="8"/>
  <c r="A39" i="8"/>
  <c r="F40" i="4"/>
  <c r="A39" i="4"/>
  <c r="F39" i="10"/>
  <c r="A38" i="10"/>
  <c r="F40" i="6"/>
  <c r="A39" i="6"/>
  <c r="F39" i="9"/>
  <c r="A38" i="9"/>
  <c r="F40" i="3"/>
  <c r="A39" i="3"/>
  <c r="F40" i="5"/>
  <c r="A39" i="5"/>
  <c r="A39" i="2" l="1"/>
  <c r="F40" i="2"/>
  <c r="F40" i="15"/>
  <c r="A39" i="15"/>
  <c r="A40" i="19"/>
  <c r="F41" i="19"/>
  <c r="F41" i="5"/>
  <c r="A40" i="5"/>
  <c r="F41" i="3"/>
  <c r="A40" i="3"/>
  <c r="F40" i="9"/>
  <c r="A39" i="9"/>
  <c r="F41" i="6"/>
  <c r="A40" i="6"/>
  <c r="F40" i="10"/>
  <c r="A39" i="10"/>
  <c r="F41" i="4"/>
  <c r="A40" i="4"/>
  <c r="F41" i="8"/>
  <c r="A40" i="8"/>
  <c r="F41" i="2" l="1"/>
  <c r="A40" i="2"/>
  <c r="F41" i="15"/>
  <c r="A40" i="15"/>
  <c r="A41" i="19"/>
  <c r="F42" i="19"/>
  <c r="F42" i="8"/>
  <c r="A41" i="8"/>
  <c r="F42" i="4"/>
  <c r="A41" i="4"/>
  <c r="F41" i="10"/>
  <c r="A40" i="10"/>
  <c r="F42" i="6"/>
  <c r="A41" i="6"/>
  <c r="F41" i="9"/>
  <c r="A40" i="9"/>
  <c r="F42" i="3"/>
  <c r="A41" i="3"/>
  <c r="F42" i="5"/>
  <c r="A41" i="5"/>
  <c r="A41" i="15" l="1"/>
  <c r="F42" i="15"/>
  <c r="F42" i="2"/>
  <c r="A41" i="2"/>
  <c r="A42" i="19"/>
  <c r="F43" i="19"/>
  <c r="F43" i="5"/>
  <c r="A42" i="5"/>
  <c r="F43" i="3"/>
  <c r="A42" i="3"/>
  <c r="F42" i="9"/>
  <c r="A41" i="9"/>
  <c r="F43" i="6"/>
  <c r="A42" i="6"/>
  <c r="F42" i="10"/>
  <c r="A41" i="10"/>
  <c r="F43" i="4"/>
  <c r="A42" i="4"/>
  <c r="F43" i="8"/>
  <c r="A42" i="8"/>
  <c r="F43" i="15" l="1"/>
  <c r="A42" i="15"/>
  <c r="F43" i="2"/>
  <c r="A42" i="2"/>
  <c r="A43" i="19"/>
  <c r="F44" i="19"/>
  <c r="F44" i="8"/>
  <c r="A43" i="8"/>
  <c r="F44" i="4"/>
  <c r="A43" i="4"/>
  <c r="F43" i="10"/>
  <c r="A42" i="10"/>
  <c r="F44" i="6"/>
  <c r="A43" i="6"/>
  <c r="F43" i="9"/>
  <c r="A42" i="9"/>
  <c r="F44" i="3"/>
  <c r="A43" i="3"/>
  <c r="F44" i="5"/>
  <c r="A43" i="5"/>
  <c r="A43" i="2" l="1"/>
  <c r="F44" i="2"/>
  <c r="A43" i="15"/>
  <c r="F44" i="15"/>
  <c r="A44" i="19"/>
  <c r="F45" i="19"/>
  <c r="F45" i="5"/>
  <c r="A44" i="5"/>
  <c r="F45" i="3"/>
  <c r="A44" i="3"/>
  <c r="F44" i="9"/>
  <c r="A43" i="9"/>
  <c r="F45" i="6"/>
  <c r="A44" i="6"/>
  <c r="F44" i="10"/>
  <c r="A43" i="10"/>
  <c r="F45" i="4"/>
  <c r="A44" i="4"/>
  <c r="F45" i="8"/>
  <c r="A44" i="8"/>
  <c r="A44" i="15" l="1"/>
  <c r="F45" i="15"/>
  <c r="F45" i="2"/>
  <c r="A44" i="2"/>
  <c r="A45" i="19"/>
  <c r="F46" i="19"/>
  <c r="F46" i="8"/>
  <c r="A45" i="8"/>
  <c r="F46" i="4"/>
  <c r="A45" i="4"/>
  <c r="F45" i="10"/>
  <c r="A44" i="10"/>
  <c r="F46" i="6"/>
  <c r="A45" i="6"/>
  <c r="F45" i="9"/>
  <c r="A44" i="9"/>
  <c r="F46" i="3"/>
  <c r="A45" i="3"/>
  <c r="F46" i="5"/>
  <c r="A45" i="5"/>
  <c r="A45" i="15" l="1"/>
  <c r="F46" i="15"/>
  <c r="A45" i="2"/>
  <c r="F46" i="2"/>
  <c r="A46" i="19"/>
  <c r="F47" i="19"/>
  <c r="F47" i="5"/>
  <c r="A46" i="5"/>
  <c r="F47" i="3"/>
  <c r="A46" i="3"/>
  <c r="F46" i="9"/>
  <c r="A45" i="9"/>
  <c r="F47" i="6"/>
  <c r="A46" i="6"/>
  <c r="F46" i="10"/>
  <c r="A45" i="10"/>
  <c r="F47" i="4"/>
  <c r="A46" i="4"/>
  <c r="F47" i="8"/>
  <c r="A46" i="8"/>
  <c r="A46" i="15" l="1"/>
  <c r="F47" i="15"/>
  <c r="A46" i="2"/>
  <c r="F47" i="2"/>
  <c r="A47" i="19"/>
  <c r="F48" i="19"/>
  <c r="F48" i="8"/>
  <c r="A47" i="8"/>
  <c r="F48" i="4"/>
  <c r="A47" i="4"/>
  <c r="F47" i="10"/>
  <c r="A46" i="10"/>
  <c r="F48" i="6"/>
  <c r="A47" i="6"/>
  <c r="F47" i="9"/>
  <c r="A46" i="9"/>
  <c r="F48" i="3"/>
  <c r="A47" i="3"/>
  <c r="F48" i="5"/>
  <c r="A47" i="5"/>
  <c r="A47" i="2" l="1"/>
  <c r="F48" i="2"/>
  <c r="A47" i="15"/>
  <c r="F48" i="15"/>
  <c r="A48" i="19"/>
  <c r="F49" i="19"/>
  <c r="F49" i="8"/>
  <c r="A48" i="8"/>
  <c r="F48" i="9"/>
  <c r="A47" i="9"/>
  <c r="F49" i="6"/>
  <c r="A48" i="6"/>
  <c r="F48" i="10"/>
  <c r="A47" i="10"/>
  <c r="F49" i="5"/>
  <c r="A48" i="5"/>
  <c r="F49" i="3"/>
  <c r="A48" i="3"/>
  <c r="F49" i="4"/>
  <c r="A48" i="4"/>
  <c r="A48" i="2" l="1"/>
  <c r="F49" i="2"/>
  <c r="F49" i="15"/>
  <c r="A48" i="15"/>
  <c r="A49" i="19"/>
  <c r="F50" i="19"/>
  <c r="F50" i="3"/>
  <c r="A49" i="3"/>
  <c r="F50" i="8"/>
  <c r="A49" i="8"/>
  <c r="F49" i="9"/>
  <c r="A48" i="9"/>
  <c r="F50" i="4"/>
  <c r="A49" i="4"/>
  <c r="F50" i="6"/>
  <c r="A49" i="6"/>
  <c r="F49" i="10"/>
  <c r="A48" i="10"/>
  <c r="F50" i="5"/>
  <c r="A49" i="5"/>
  <c r="F50" i="15" l="1"/>
  <c r="A49" i="15"/>
  <c r="F50" i="2"/>
  <c r="A49" i="2"/>
  <c r="A50" i="19"/>
  <c r="F51" i="19"/>
  <c r="F50" i="9"/>
  <c r="A49" i="9"/>
  <c r="F51" i="8"/>
  <c r="A50" i="8"/>
  <c r="F51" i="3"/>
  <c r="A50" i="3"/>
  <c r="F50" i="10"/>
  <c r="A49" i="10"/>
  <c r="F51" i="6"/>
  <c r="A50" i="6"/>
  <c r="F51" i="4"/>
  <c r="A50" i="4"/>
  <c r="F51" i="5"/>
  <c r="A50" i="5"/>
  <c r="A50" i="2" l="1"/>
  <c r="F51" i="2"/>
  <c r="F51" i="15"/>
  <c r="A50" i="15"/>
  <c r="A51" i="19"/>
  <c r="F51" i="9"/>
  <c r="A50" i="9"/>
  <c r="A51" i="3"/>
  <c r="A51" i="8"/>
  <c r="A51" i="5"/>
  <c r="A51" i="4"/>
  <c r="A51" i="6"/>
  <c r="F51" i="10"/>
  <c r="A50" i="10"/>
  <c r="A51" i="2" l="1"/>
  <c r="A51" i="15"/>
  <c r="A51" i="9"/>
  <c r="A51" i="10"/>
  <c r="U466" i="18" l="1"/>
  <c r="V466" i="18" l="1"/>
  <c r="U460" i="18"/>
  <c r="V460" i="18" s="1"/>
  <c r="U461" i="18"/>
  <c r="V461" i="18" s="1"/>
  <c r="U467" i="18"/>
  <c r="V467" i="18" s="1"/>
  <c r="U468" i="18"/>
  <c r="V468" i="18" s="1"/>
  <c r="U469" i="18"/>
  <c r="V469" i="18" s="1"/>
  <c r="U470" i="18"/>
  <c r="V470" i="18" s="1"/>
  <c r="U471" i="18"/>
  <c r="U472" i="18"/>
  <c r="U6" i="18"/>
  <c r="U7" i="18"/>
  <c r="X7" i="18" s="1"/>
  <c r="Y7" i="18" s="1"/>
  <c r="Z7" i="18" s="1"/>
  <c r="U8" i="18"/>
  <c r="X8" i="18" s="1"/>
  <c r="Y8" i="18" s="1"/>
  <c r="Z8" i="18" s="1"/>
  <c r="U9" i="18"/>
  <c r="U10" i="18"/>
  <c r="U11" i="18"/>
  <c r="V11" i="18" s="1"/>
  <c r="U12" i="18"/>
  <c r="U13" i="18"/>
  <c r="U14" i="18"/>
  <c r="V14" i="18" s="1"/>
  <c r="U15" i="18"/>
  <c r="X15" i="18" s="1"/>
  <c r="Y15" i="18" s="1"/>
  <c r="Z15" i="18" s="1"/>
  <c r="U16" i="18"/>
  <c r="U17" i="18"/>
  <c r="U18" i="18"/>
  <c r="U19" i="18"/>
  <c r="X19" i="18" s="1"/>
  <c r="Y19" i="18" s="1"/>
  <c r="Z19" i="18" s="1"/>
  <c r="U20" i="18"/>
  <c r="X20" i="18" s="1"/>
  <c r="Y20" i="18" s="1"/>
  <c r="Z20" i="18" s="1"/>
  <c r="U21" i="18"/>
  <c r="U22" i="18"/>
  <c r="V22" i="18" s="1"/>
  <c r="U23" i="18"/>
  <c r="V23" i="18" s="1"/>
  <c r="U24" i="18"/>
  <c r="U25" i="18"/>
  <c r="U26" i="18"/>
  <c r="V26" i="18" s="1"/>
  <c r="U27" i="18"/>
  <c r="X27" i="18" s="1"/>
  <c r="Y27" i="18" s="1"/>
  <c r="Z27" i="18" s="1"/>
  <c r="U28" i="18"/>
  <c r="X28" i="18" s="1"/>
  <c r="Y28" i="18" s="1"/>
  <c r="Z28" i="18" s="1"/>
  <c r="U29" i="18"/>
  <c r="U30" i="18"/>
  <c r="V30" i="18" s="1"/>
  <c r="U31" i="18"/>
  <c r="V31" i="18" s="1"/>
  <c r="U32" i="18"/>
  <c r="U33" i="18"/>
  <c r="U34" i="18"/>
  <c r="V34" i="18" s="1"/>
  <c r="U35" i="18"/>
  <c r="U36" i="18"/>
  <c r="U37" i="18"/>
  <c r="V37" i="18" s="1"/>
  <c r="U38" i="18"/>
  <c r="V38" i="18" s="1"/>
  <c r="U39" i="18"/>
  <c r="X39" i="18" s="1"/>
  <c r="Y39" i="18" s="1"/>
  <c r="Z39" i="18" s="1"/>
  <c r="U40" i="18"/>
  <c r="X40" i="18" s="1"/>
  <c r="Y40" i="18" s="1"/>
  <c r="Z40" i="18" s="1"/>
  <c r="U41" i="18"/>
  <c r="X41" i="18" s="1"/>
  <c r="Y41" i="18" s="1"/>
  <c r="Z41" i="18" s="1"/>
  <c r="U42" i="18"/>
  <c r="U43" i="18"/>
  <c r="V43" i="18" s="1"/>
  <c r="U44" i="18"/>
  <c r="U45" i="18"/>
  <c r="V45" i="18" s="1"/>
  <c r="U46" i="18"/>
  <c r="V46" i="18" s="1"/>
  <c r="U47" i="18"/>
  <c r="V47" i="18" s="1"/>
  <c r="U48" i="18"/>
  <c r="U49" i="18"/>
  <c r="X49" i="18" s="1"/>
  <c r="Y49" i="18" s="1"/>
  <c r="Z49" i="18" s="1"/>
  <c r="U50" i="18"/>
  <c r="U51" i="18"/>
  <c r="X51" i="18" s="1"/>
  <c r="Y51" i="18" s="1"/>
  <c r="Z51" i="18" s="1"/>
  <c r="U52" i="18"/>
  <c r="X52" i="18" s="1"/>
  <c r="Y52" i="18" s="1"/>
  <c r="Z52" i="18" s="1"/>
  <c r="U53" i="18"/>
  <c r="U54" i="18"/>
  <c r="U55" i="18"/>
  <c r="U56" i="18"/>
  <c r="X56" i="18" s="1"/>
  <c r="Y56" i="18" s="1"/>
  <c r="Z56" i="18" s="1"/>
  <c r="U57" i="18"/>
  <c r="X57" i="18" s="1"/>
  <c r="Y57" i="18" s="1"/>
  <c r="Z57" i="18" s="1"/>
  <c r="U58" i="18"/>
  <c r="V58" i="18" s="1"/>
  <c r="U59" i="18"/>
  <c r="V59" i="18" s="1"/>
  <c r="U60" i="18"/>
  <c r="U61" i="18"/>
  <c r="U62" i="18"/>
  <c r="V62" i="18" s="1"/>
  <c r="U63" i="18"/>
  <c r="V63" i="18" s="1"/>
  <c r="U64" i="18"/>
  <c r="U65" i="18"/>
  <c r="U66" i="18"/>
  <c r="U67" i="18"/>
  <c r="X67" i="18" s="1"/>
  <c r="Y67" i="18" s="1"/>
  <c r="Z67" i="18" s="1"/>
  <c r="U68" i="18"/>
  <c r="X68" i="18" s="1"/>
  <c r="Y68" i="18" s="1"/>
  <c r="Z68" i="18" s="1"/>
  <c r="U69" i="18"/>
  <c r="V69" i="18" s="1"/>
  <c r="U70" i="18"/>
  <c r="X70" i="18" s="1"/>
  <c r="Y70" i="18" s="1"/>
  <c r="Z70" i="18" s="1"/>
  <c r="U71" i="18"/>
  <c r="V71" i="18" s="1"/>
  <c r="U72" i="18"/>
  <c r="U73" i="18"/>
  <c r="U74" i="18"/>
  <c r="U75" i="18"/>
  <c r="U76" i="18"/>
  <c r="U77" i="18"/>
  <c r="V77" i="18" s="1"/>
  <c r="U78" i="18"/>
  <c r="V78" i="18" s="1"/>
  <c r="U79" i="18"/>
  <c r="V79" i="18" s="1"/>
  <c r="U80" i="18"/>
  <c r="X80" i="18" s="1"/>
  <c r="Y80" i="18" s="1"/>
  <c r="Z80" i="18" s="1"/>
  <c r="U81" i="18"/>
  <c r="X81" i="18" s="1"/>
  <c r="Y81" i="18" s="1"/>
  <c r="Z81" i="18" s="1"/>
  <c r="U82" i="18"/>
  <c r="V82" i="18" s="1"/>
  <c r="U83" i="18"/>
  <c r="X83" i="18" s="1"/>
  <c r="Y83" i="18" s="1"/>
  <c r="Z83" i="18" s="1"/>
  <c r="U84" i="18"/>
  <c r="X84" i="18" s="1"/>
  <c r="Y84" i="18" s="1"/>
  <c r="Z84" i="18" s="1"/>
  <c r="U85" i="18"/>
  <c r="V85" i="18" s="1"/>
  <c r="U86" i="18"/>
  <c r="U87" i="18"/>
  <c r="V87" i="18" s="1"/>
  <c r="U88" i="18"/>
  <c r="X88" i="18" s="1"/>
  <c r="Y88" i="18" s="1"/>
  <c r="Z88" i="18" s="1"/>
  <c r="U89" i="18"/>
  <c r="X89" i="18" s="1"/>
  <c r="Y89" i="18" s="1"/>
  <c r="Z89" i="18" s="1"/>
  <c r="U90" i="18"/>
  <c r="U91" i="18"/>
  <c r="U92" i="18"/>
  <c r="V92" i="18" s="1"/>
  <c r="U93" i="18"/>
  <c r="U94" i="18"/>
  <c r="X94" i="18" s="1"/>
  <c r="Y94" i="18" s="1"/>
  <c r="Z94" i="18" s="1"/>
  <c r="U95" i="18"/>
  <c r="V95" i="18" s="1"/>
  <c r="U96" i="18"/>
  <c r="U97" i="18"/>
  <c r="U98" i="18"/>
  <c r="V98" i="18" s="1"/>
  <c r="U99" i="18"/>
  <c r="V99" i="18" s="1"/>
  <c r="U100" i="18"/>
  <c r="X100" i="18" s="1"/>
  <c r="Y100" i="18" s="1"/>
  <c r="Z100" i="18" s="1"/>
  <c r="U101" i="18"/>
  <c r="V101" i="18" s="1"/>
  <c r="U102" i="18"/>
  <c r="U103" i="18"/>
  <c r="U104" i="18"/>
  <c r="X104" i="18" s="1"/>
  <c r="Y104" i="18" s="1"/>
  <c r="Z104" i="18" s="1"/>
  <c r="U105" i="18"/>
  <c r="X105" i="18" s="1"/>
  <c r="Y105" i="18" s="1"/>
  <c r="Z105" i="18" s="1"/>
  <c r="U106" i="18"/>
  <c r="V106" i="18" s="1"/>
  <c r="U107" i="18"/>
  <c r="U108" i="18"/>
  <c r="V108" i="18" s="1"/>
  <c r="U109" i="18"/>
  <c r="V109" i="18" s="1"/>
  <c r="U110" i="18"/>
  <c r="V110" i="18" s="1"/>
  <c r="U111" i="18"/>
  <c r="V111" i="18" s="1"/>
  <c r="U112" i="18"/>
  <c r="X112" i="18" s="1"/>
  <c r="Y112" i="18" s="1"/>
  <c r="Z112" i="18" s="1"/>
  <c r="U113" i="18"/>
  <c r="X113" i="18" s="1"/>
  <c r="Y113" i="18" s="1"/>
  <c r="Z113" i="18" s="1"/>
  <c r="U114" i="18"/>
  <c r="U115" i="18"/>
  <c r="U116" i="18"/>
  <c r="V116" i="18" s="1"/>
  <c r="U117" i="18"/>
  <c r="V117" i="18" s="1"/>
  <c r="U118" i="18"/>
  <c r="U119" i="18"/>
  <c r="U120" i="18"/>
  <c r="U121" i="18"/>
  <c r="X121" i="18" s="1"/>
  <c r="Y121" i="18" s="1"/>
  <c r="Z121" i="18" s="1"/>
  <c r="U122" i="18"/>
  <c r="V122" i="18" s="1"/>
  <c r="U123" i="18"/>
  <c r="U124" i="18"/>
  <c r="X124" i="18" s="1"/>
  <c r="Y124" i="18" s="1"/>
  <c r="Z124" i="18" s="1"/>
  <c r="U125" i="18"/>
  <c r="V125" i="18" s="1"/>
  <c r="U126" i="18"/>
  <c r="X126" i="18" s="1"/>
  <c r="Y126" i="18" s="1"/>
  <c r="Z126" i="18" s="1"/>
  <c r="U127" i="18"/>
  <c r="V127" i="18" s="1"/>
  <c r="U128" i="18"/>
  <c r="V128" i="18" s="1"/>
  <c r="U129" i="18"/>
  <c r="U130" i="18"/>
  <c r="U131" i="18"/>
  <c r="U132" i="18"/>
  <c r="V132" i="18" s="1"/>
  <c r="U133" i="18"/>
  <c r="V133" i="18" s="1"/>
  <c r="U134" i="18"/>
  <c r="V134" i="18" s="1"/>
  <c r="U135" i="18"/>
  <c r="V135" i="18" s="1"/>
  <c r="U136" i="18"/>
  <c r="X136" i="18" s="1"/>
  <c r="Y136" i="18" s="1"/>
  <c r="Z136" i="18" s="1"/>
  <c r="U137" i="18"/>
  <c r="X137" i="18" s="1"/>
  <c r="Y137" i="18" s="1"/>
  <c r="Z137" i="18" s="1"/>
  <c r="U138" i="18"/>
  <c r="U139" i="18"/>
  <c r="U140" i="18"/>
  <c r="V140" i="18" s="1"/>
  <c r="U141" i="18"/>
  <c r="V141" i="18" s="1"/>
  <c r="U142" i="18"/>
  <c r="V142" i="18" s="1"/>
  <c r="U143" i="18"/>
  <c r="X143" i="18" s="1"/>
  <c r="Y143" i="18" s="1"/>
  <c r="Z143" i="18" s="1"/>
  <c r="U144" i="18"/>
  <c r="X144" i="18" s="1"/>
  <c r="Y144" i="18" s="1"/>
  <c r="Z144" i="18" s="1"/>
  <c r="U145" i="18"/>
  <c r="U146" i="18"/>
  <c r="V146" i="18" s="1"/>
  <c r="U147" i="18"/>
  <c r="V147" i="18" s="1"/>
  <c r="U148" i="18"/>
  <c r="V148" i="18" s="1"/>
  <c r="U149" i="18"/>
  <c r="U150" i="18"/>
  <c r="V150" i="18" s="1"/>
  <c r="U151" i="18"/>
  <c r="U152" i="18"/>
  <c r="X152" i="18" s="1"/>
  <c r="Y152" i="18" s="1"/>
  <c r="Z152" i="18" s="1"/>
  <c r="U153" i="18"/>
  <c r="X153" i="18" s="1"/>
  <c r="Y153" i="18" s="1"/>
  <c r="Z153" i="18" s="1"/>
  <c r="U154" i="18"/>
  <c r="U155" i="18"/>
  <c r="V155" i="18" s="1"/>
  <c r="U156" i="18"/>
  <c r="V156" i="18" s="1"/>
  <c r="U157" i="18"/>
  <c r="U158" i="18"/>
  <c r="U159" i="18"/>
  <c r="U160" i="18"/>
  <c r="U161" i="18"/>
  <c r="V161" i="18" s="1"/>
  <c r="U162" i="18"/>
  <c r="U163" i="18"/>
  <c r="U164" i="18"/>
  <c r="V164" i="18" s="1"/>
  <c r="U165" i="18"/>
  <c r="V165" i="18" s="1"/>
  <c r="U166" i="18"/>
  <c r="V166" i="18" s="1"/>
  <c r="U167" i="18"/>
  <c r="X167" i="18" s="1"/>
  <c r="Y167" i="18" s="1"/>
  <c r="Z167" i="18" s="1"/>
  <c r="U168" i="18"/>
  <c r="V168" i="18" s="1"/>
  <c r="U169" i="18"/>
  <c r="X169" i="18" s="1"/>
  <c r="Y169" i="18" s="1"/>
  <c r="Z169" i="18" s="1"/>
  <c r="U170" i="18"/>
  <c r="V170" i="18" s="1"/>
  <c r="U171" i="18"/>
  <c r="U172" i="18"/>
  <c r="U173" i="18"/>
  <c r="U174" i="18"/>
  <c r="V174" i="18" s="1"/>
  <c r="U175" i="18"/>
  <c r="X175" i="18" s="1"/>
  <c r="Y175" i="18" s="1"/>
  <c r="Z175" i="18" s="1"/>
  <c r="U176" i="18"/>
  <c r="V176" i="18" s="1"/>
  <c r="U177" i="18"/>
  <c r="X177" i="18" s="1"/>
  <c r="Y177" i="18" s="1"/>
  <c r="Z177" i="18" s="1"/>
  <c r="U178" i="18"/>
  <c r="U179" i="18"/>
  <c r="X179" i="18" s="1"/>
  <c r="Y179" i="18" s="1"/>
  <c r="Z179" i="18" s="1"/>
  <c r="U180" i="18"/>
  <c r="X180" i="18" s="1"/>
  <c r="Y180" i="18" s="1"/>
  <c r="Z180" i="18" s="1"/>
  <c r="U181" i="18"/>
  <c r="V181" i="18" s="1"/>
  <c r="U182" i="18"/>
  <c r="U183" i="18"/>
  <c r="V183" i="18" s="1"/>
  <c r="U184" i="18"/>
  <c r="X184" i="18" s="1"/>
  <c r="Y184" i="18" s="1"/>
  <c r="Z184" i="18" s="1"/>
  <c r="U185" i="18"/>
  <c r="X185" i="18" s="1"/>
  <c r="Y185" i="18" s="1"/>
  <c r="Z185" i="18" s="1"/>
  <c r="U186" i="18"/>
  <c r="V186" i="18" s="1"/>
  <c r="U187" i="18"/>
  <c r="U188" i="18"/>
  <c r="V188" i="18" s="1"/>
  <c r="U189" i="18"/>
  <c r="V189" i="18" s="1"/>
  <c r="U190" i="18"/>
  <c r="V190" i="18" s="1"/>
  <c r="U191" i="18"/>
  <c r="U192" i="18"/>
  <c r="U193" i="18"/>
  <c r="V193" i="18" s="1"/>
  <c r="U194" i="18"/>
  <c r="V194" i="18" s="1"/>
  <c r="U195" i="18"/>
  <c r="X195" i="18" s="1"/>
  <c r="Y195" i="18" s="1"/>
  <c r="Z195" i="18" s="1"/>
  <c r="U196" i="18"/>
  <c r="X196" i="18" s="1"/>
  <c r="Y196" i="18" s="1"/>
  <c r="Z196" i="18" s="1"/>
  <c r="U197" i="18"/>
  <c r="V197" i="18" s="1"/>
  <c r="U198" i="18"/>
  <c r="X198" i="18" s="1"/>
  <c r="Y198" i="18" s="1"/>
  <c r="Z198" i="18" s="1"/>
  <c r="U199" i="18"/>
  <c r="V199" i="18" s="1"/>
  <c r="U200" i="18"/>
  <c r="V200" i="18" s="1"/>
  <c r="U201" i="18"/>
  <c r="X201" i="18" s="1"/>
  <c r="Y201" i="18" s="1"/>
  <c r="Z201" i="18" s="1"/>
  <c r="U202" i="18"/>
  <c r="V202" i="18" s="1"/>
  <c r="U203" i="18"/>
  <c r="V203" i="18" s="1"/>
  <c r="U204" i="18"/>
  <c r="U205" i="18"/>
  <c r="U206" i="18"/>
  <c r="V206" i="18" s="1"/>
  <c r="U207" i="18"/>
  <c r="V207" i="18" s="1"/>
  <c r="U208" i="18"/>
  <c r="V208" i="18" s="1"/>
  <c r="U209" i="18"/>
  <c r="X209" i="18" s="1"/>
  <c r="Y209" i="18" s="1"/>
  <c r="Z209" i="18" s="1"/>
  <c r="U210" i="18"/>
  <c r="V210" i="18" s="1"/>
  <c r="U211" i="18"/>
  <c r="X211" i="18" s="1"/>
  <c r="Y211" i="18" s="1"/>
  <c r="Z211" i="18" s="1"/>
  <c r="U212" i="18"/>
  <c r="X212" i="18" s="1"/>
  <c r="Y212" i="18" s="1"/>
  <c r="Z212" i="18" s="1"/>
  <c r="U213" i="18"/>
  <c r="V213" i="18" s="1"/>
  <c r="U214" i="18"/>
  <c r="V214" i="18" s="1"/>
  <c r="U215" i="18"/>
  <c r="V215" i="18" s="1"/>
  <c r="U216" i="18"/>
  <c r="V216" i="18" s="1"/>
  <c r="U217" i="18"/>
  <c r="U218" i="18"/>
  <c r="V218" i="18" s="1"/>
  <c r="U219" i="18"/>
  <c r="X219" i="18" s="1"/>
  <c r="Y219" i="18" s="1"/>
  <c r="Z219" i="18" s="1"/>
  <c r="U220" i="18"/>
  <c r="X220" i="18" s="1"/>
  <c r="Y220" i="18" s="1"/>
  <c r="Z220" i="18" s="1"/>
  <c r="U221" i="18"/>
  <c r="X221" i="18" s="1"/>
  <c r="Y221" i="18" s="1"/>
  <c r="Z221" i="18" s="1"/>
  <c r="U222" i="18"/>
  <c r="U223" i="18"/>
  <c r="V223" i="18" s="1"/>
  <c r="U224" i="18"/>
  <c r="V224" i="18" s="1"/>
  <c r="U225" i="18"/>
  <c r="X225" i="18" s="1"/>
  <c r="Y225" i="18" s="1"/>
  <c r="Z225" i="18" s="1"/>
  <c r="U226" i="18"/>
  <c r="V226" i="18" s="1"/>
  <c r="U227" i="18"/>
  <c r="U228" i="18"/>
  <c r="X228" i="18" s="1"/>
  <c r="Y228" i="18" s="1"/>
  <c r="Z228" i="18" s="1"/>
  <c r="U229" i="18"/>
  <c r="V229" i="18" s="1"/>
  <c r="U230" i="18"/>
  <c r="U231" i="18"/>
  <c r="U232" i="18"/>
  <c r="V232" i="18" s="1"/>
  <c r="U233" i="18"/>
  <c r="X233" i="18" s="1"/>
  <c r="Y233" i="18" s="1"/>
  <c r="Z233" i="18" s="1"/>
  <c r="U234" i="18"/>
  <c r="V234" i="18" s="1"/>
  <c r="U235" i="18"/>
  <c r="V235" i="18" s="1"/>
  <c r="U236" i="18"/>
  <c r="X236" i="18" s="1"/>
  <c r="Y236" i="18" s="1"/>
  <c r="Z236" i="18" s="1"/>
  <c r="U237" i="18"/>
  <c r="U238" i="18"/>
  <c r="V238" i="18" s="1"/>
  <c r="U239" i="18"/>
  <c r="V239" i="18" s="1"/>
  <c r="U240" i="18"/>
  <c r="V240" i="18" s="1"/>
  <c r="U241" i="18"/>
  <c r="U242" i="18"/>
  <c r="V242" i="18" s="1"/>
  <c r="U243" i="18"/>
  <c r="V243" i="18" s="1"/>
  <c r="U244" i="18"/>
  <c r="X244" i="18" s="1"/>
  <c r="Y244" i="18" s="1"/>
  <c r="Z244" i="18" s="1"/>
  <c r="U245" i="18"/>
  <c r="X245" i="18" s="1"/>
  <c r="Y245" i="18" s="1"/>
  <c r="Z245" i="18" s="1"/>
  <c r="U246" i="18"/>
  <c r="V246" i="18" s="1"/>
  <c r="U247" i="18"/>
  <c r="U248" i="18"/>
  <c r="V248" i="18" s="1"/>
  <c r="U249" i="18"/>
  <c r="U250" i="18"/>
  <c r="V250" i="18" s="1"/>
  <c r="U251" i="18"/>
  <c r="V251" i="18" s="1"/>
  <c r="U252" i="18"/>
  <c r="X252" i="18" s="1"/>
  <c r="Y252" i="18" s="1"/>
  <c r="Z252" i="18" s="1"/>
  <c r="U253" i="18"/>
  <c r="V253" i="18" s="1"/>
  <c r="U254" i="18"/>
  <c r="U255" i="18"/>
  <c r="V255" i="18" s="1"/>
  <c r="U256" i="18"/>
  <c r="V256" i="18" s="1"/>
  <c r="U257" i="18"/>
  <c r="X257" i="18" s="1"/>
  <c r="Y257" i="18" s="1"/>
  <c r="Z257" i="18" s="1"/>
  <c r="U258" i="18"/>
  <c r="V258" i="18" s="1"/>
  <c r="U259" i="18"/>
  <c r="V259" i="18" s="1"/>
  <c r="U260" i="18"/>
  <c r="U261" i="18"/>
  <c r="X261" i="18" s="1"/>
  <c r="Y261" i="18" s="1"/>
  <c r="Z261" i="18" s="1"/>
  <c r="U262" i="18"/>
  <c r="U263" i="18"/>
  <c r="U264" i="18"/>
  <c r="U265" i="18"/>
  <c r="X265" i="18" s="1"/>
  <c r="Y265" i="18" s="1"/>
  <c r="Z265" i="18" s="1"/>
  <c r="U266" i="18"/>
  <c r="V266" i="18" s="1"/>
  <c r="U267" i="18"/>
  <c r="X267" i="18" s="1"/>
  <c r="Y267" i="18" s="1"/>
  <c r="Z267" i="18" s="1"/>
  <c r="U268" i="18"/>
  <c r="U269" i="18"/>
  <c r="U270" i="18"/>
  <c r="V270" i="18" s="1"/>
  <c r="U271" i="18"/>
  <c r="V271" i="18" s="1"/>
  <c r="U272" i="18"/>
  <c r="U273" i="18"/>
  <c r="X273" i="18" s="1"/>
  <c r="Y273" i="18" s="1"/>
  <c r="Z273" i="18" s="1"/>
  <c r="U274" i="18"/>
  <c r="X274" i="18" s="1"/>
  <c r="Y274" i="18" s="1"/>
  <c r="Z274" i="18" s="1"/>
  <c r="U275" i="18"/>
  <c r="X275" i="18" s="1"/>
  <c r="Y275" i="18" s="1"/>
  <c r="Z275" i="18" s="1"/>
  <c r="U276" i="18"/>
  <c r="X276" i="18" s="1"/>
  <c r="Y276" i="18" s="1"/>
  <c r="Z276" i="18" s="1"/>
  <c r="U277" i="18"/>
  <c r="V277" i="18" s="1"/>
  <c r="U278" i="18"/>
  <c r="V278" i="18" s="1"/>
  <c r="U279" i="18"/>
  <c r="V279" i="18" s="1"/>
  <c r="U280" i="18"/>
  <c r="V280" i="18" s="1"/>
  <c r="U281" i="18"/>
  <c r="U282" i="18"/>
  <c r="U283" i="18"/>
  <c r="X283" i="18" s="1"/>
  <c r="Y283" i="18" s="1"/>
  <c r="Z283" i="18" s="1"/>
  <c r="U284" i="18"/>
  <c r="X284" i="18" s="1"/>
  <c r="Y284" i="18" s="1"/>
  <c r="Z284" i="18" s="1"/>
  <c r="U285" i="18"/>
  <c r="X285" i="18" s="1"/>
  <c r="Y285" i="18" s="1"/>
  <c r="Z285" i="18" s="1"/>
  <c r="U286" i="18"/>
  <c r="V286" i="18" s="1"/>
  <c r="U287" i="18"/>
  <c r="U288" i="18"/>
  <c r="V288" i="18" s="1"/>
  <c r="U289" i="18"/>
  <c r="X289" i="18" s="1"/>
  <c r="Y289" i="18" s="1"/>
  <c r="Z289" i="18" s="1"/>
  <c r="U290" i="18"/>
  <c r="V290" i="18" s="1"/>
  <c r="U291" i="18"/>
  <c r="V291" i="18" s="1"/>
  <c r="U292" i="18"/>
  <c r="U293" i="18"/>
  <c r="U294" i="18"/>
  <c r="U295" i="18"/>
  <c r="V295" i="18" s="1"/>
  <c r="U296" i="18"/>
  <c r="V296" i="18" s="1"/>
  <c r="U297" i="18"/>
  <c r="U298" i="18"/>
  <c r="X298" i="18" s="1"/>
  <c r="Y298" i="18" s="1"/>
  <c r="Z298" i="18" s="1"/>
  <c r="U299" i="18"/>
  <c r="V299" i="18" s="1"/>
  <c r="U300" i="18"/>
  <c r="U301" i="18"/>
  <c r="U302" i="18"/>
  <c r="U303" i="18"/>
  <c r="U304" i="18"/>
  <c r="X304" i="18" s="1"/>
  <c r="Y304" i="18" s="1"/>
  <c r="Z304" i="18" s="1"/>
  <c r="U305" i="18"/>
  <c r="X305" i="18" s="1"/>
  <c r="Y305" i="18" s="1"/>
  <c r="Z305" i="18" s="1"/>
  <c r="U306" i="18"/>
  <c r="V306" i="18" s="1"/>
  <c r="U307" i="18"/>
  <c r="V307" i="18" s="1"/>
  <c r="U308" i="18"/>
  <c r="U309" i="18"/>
  <c r="X309" i="18" s="1"/>
  <c r="Y309" i="18" s="1"/>
  <c r="Z309" i="18" s="1"/>
  <c r="U310" i="18"/>
  <c r="U311" i="18"/>
  <c r="V311" i="18" s="1"/>
  <c r="U312" i="18"/>
  <c r="V312" i="18" s="1"/>
  <c r="U313" i="18"/>
  <c r="U314" i="18"/>
  <c r="V314" i="18" s="1"/>
  <c r="U315" i="18"/>
  <c r="X315" i="18" s="1"/>
  <c r="Y315" i="18" s="1"/>
  <c r="Z315" i="18" s="1"/>
  <c r="U316" i="18"/>
  <c r="X316" i="18" s="1"/>
  <c r="Y316" i="18" s="1"/>
  <c r="Z316" i="18" s="1"/>
  <c r="U317" i="18"/>
  <c r="V317" i="18" s="1"/>
  <c r="U318" i="18"/>
  <c r="V318" i="18" s="1"/>
  <c r="U319" i="18"/>
  <c r="V319" i="18" s="1"/>
  <c r="U320" i="18"/>
  <c r="V320" i="18" s="1"/>
  <c r="U321" i="18"/>
  <c r="X321" i="18" s="1"/>
  <c r="Y321" i="18" s="1"/>
  <c r="Z321" i="18" s="1"/>
  <c r="U322" i="18"/>
  <c r="V322" i="18" s="1"/>
  <c r="U323" i="18"/>
  <c r="V323" i="18" s="1"/>
  <c r="U324" i="18"/>
  <c r="U325" i="18"/>
  <c r="U326" i="18"/>
  <c r="U327" i="18"/>
  <c r="U328" i="18"/>
  <c r="V328" i="18" s="1"/>
  <c r="U329" i="18"/>
  <c r="X329" i="18" s="1"/>
  <c r="Y329" i="18" s="1"/>
  <c r="Z329" i="18" s="1"/>
  <c r="U330" i="18"/>
  <c r="X330" i="18" s="1"/>
  <c r="Y330" i="18" s="1"/>
  <c r="Z330" i="18" s="1"/>
  <c r="U331" i="18"/>
  <c r="V331" i="18" s="1"/>
  <c r="U332" i="18"/>
  <c r="U333" i="18"/>
  <c r="U334" i="18"/>
  <c r="V334" i="18" s="1"/>
  <c r="U335" i="18"/>
  <c r="V335" i="18" s="1"/>
  <c r="U336" i="18"/>
  <c r="V336" i="18" s="1"/>
  <c r="U337" i="18"/>
  <c r="X337" i="18" s="1"/>
  <c r="Y337" i="18" s="1"/>
  <c r="Z337" i="18" s="1"/>
  <c r="U338" i="18"/>
  <c r="V338" i="18" s="1"/>
  <c r="U339" i="18"/>
  <c r="U340" i="18"/>
  <c r="X340" i="18" s="1"/>
  <c r="Y340" i="18" s="1"/>
  <c r="Z340" i="18" s="1"/>
  <c r="U341" i="18"/>
  <c r="X341" i="18" s="1"/>
  <c r="Y341" i="18" s="1"/>
  <c r="Z341" i="18" s="1"/>
  <c r="U342" i="18"/>
  <c r="U343" i="18"/>
  <c r="V343" i="18" s="1"/>
  <c r="U344" i="18"/>
  <c r="U345" i="18"/>
  <c r="X345" i="18" s="1"/>
  <c r="Y345" i="18" s="1"/>
  <c r="Z345" i="18" s="1"/>
  <c r="U346" i="18"/>
  <c r="U347" i="18"/>
  <c r="V347" i="18" s="1"/>
  <c r="U348" i="18"/>
  <c r="X348" i="18" s="1"/>
  <c r="Y348" i="18" s="1"/>
  <c r="Z348" i="18" s="1"/>
  <c r="U349" i="18"/>
  <c r="V349" i="18" s="1"/>
  <c r="U350" i="18"/>
  <c r="U351" i="18"/>
  <c r="U352" i="18"/>
  <c r="X352" i="18" s="1"/>
  <c r="Y352" i="18" s="1"/>
  <c r="Z352" i="18" s="1"/>
  <c r="U353" i="18"/>
  <c r="X353" i="18" s="1"/>
  <c r="Y353" i="18" s="1"/>
  <c r="Z353" i="18" s="1"/>
  <c r="U354" i="18"/>
  <c r="V354" i="18" s="1"/>
  <c r="U355" i="18"/>
  <c r="V355" i="18" s="1"/>
  <c r="U356" i="18"/>
  <c r="X356" i="18" s="1"/>
  <c r="Y356" i="18" s="1"/>
  <c r="Z356" i="18" s="1"/>
  <c r="U357" i="18"/>
  <c r="V357" i="18" s="1"/>
  <c r="U358" i="18"/>
  <c r="U359" i="18"/>
  <c r="U360" i="18"/>
  <c r="V360" i="18" s="1"/>
  <c r="U361" i="18"/>
  <c r="X361" i="18" s="1"/>
  <c r="Y361" i="18" s="1"/>
  <c r="Z361" i="18" s="1"/>
  <c r="U362" i="18"/>
  <c r="V362" i="18" s="1"/>
  <c r="U363" i="18"/>
  <c r="V363" i="18" s="1"/>
  <c r="U364" i="18"/>
  <c r="U365" i="18"/>
  <c r="U366" i="18"/>
  <c r="V366" i="18" s="1"/>
  <c r="U367" i="18"/>
  <c r="V367" i="18" s="1"/>
  <c r="U368" i="18"/>
  <c r="U369" i="18"/>
  <c r="X369" i="18" s="1"/>
  <c r="Y369" i="18" s="1"/>
  <c r="Z369" i="18" s="1"/>
  <c r="U370" i="18"/>
  <c r="V370" i="18" s="1"/>
  <c r="U371" i="18"/>
  <c r="V371" i="18" s="1"/>
  <c r="U372" i="18"/>
  <c r="V372" i="18" s="1"/>
  <c r="U373" i="18"/>
  <c r="X373" i="18" s="1"/>
  <c r="Y373" i="18" s="1"/>
  <c r="Z373" i="18" s="1"/>
  <c r="U374" i="18"/>
  <c r="V374" i="18" s="1"/>
  <c r="U375" i="18"/>
  <c r="U376" i="18"/>
  <c r="V376" i="18" s="1"/>
  <c r="U377" i="18"/>
  <c r="U378" i="18"/>
  <c r="V378" i="18" s="1"/>
  <c r="U379" i="18"/>
  <c r="V379" i="18" s="1"/>
  <c r="U380" i="18"/>
  <c r="X380" i="18" s="1"/>
  <c r="Y380" i="18" s="1"/>
  <c r="Z380" i="18" s="1"/>
  <c r="U381" i="18"/>
  <c r="V381" i="18" s="1"/>
  <c r="U382" i="18"/>
  <c r="V382" i="18" s="1"/>
  <c r="U383" i="18"/>
  <c r="V383" i="18" s="1"/>
  <c r="U384" i="18"/>
  <c r="U385" i="18"/>
  <c r="U386" i="18"/>
  <c r="X386" i="18" s="1"/>
  <c r="Y386" i="18" s="1"/>
  <c r="Z386" i="18" s="1"/>
  <c r="U387" i="18"/>
  <c r="V387" i="18" s="1"/>
  <c r="U388" i="18"/>
  <c r="V388" i="18" s="1"/>
  <c r="U389" i="18"/>
  <c r="X389" i="18" s="1"/>
  <c r="Y389" i="18" s="1"/>
  <c r="Z389" i="18" s="1"/>
  <c r="U390" i="18"/>
  <c r="V390" i="18" s="1"/>
  <c r="U391" i="18"/>
  <c r="V391" i="18" s="1"/>
  <c r="U392" i="18"/>
  <c r="V392" i="18" s="1"/>
  <c r="U393" i="18"/>
  <c r="V393" i="18" s="1"/>
  <c r="U394" i="18"/>
  <c r="X394" i="18" s="1"/>
  <c r="Y394" i="18" s="1"/>
  <c r="Z394" i="18" s="1"/>
  <c r="U395" i="18"/>
  <c r="V395" i="18" s="1"/>
  <c r="U396" i="18"/>
  <c r="V396" i="18" s="1"/>
  <c r="U397" i="18"/>
  <c r="V397" i="18" s="1"/>
  <c r="U398" i="18"/>
  <c r="V398" i="18" s="1"/>
  <c r="U399" i="18"/>
  <c r="U400" i="18"/>
  <c r="V400" i="18" s="1"/>
  <c r="U401" i="18"/>
  <c r="V401" i="18" s="1"/>
  <c r="U402" i="18"/>
  <c r="X402" i="18" s="1"/>
  <c r="Y402" i="18" s="1"/>
  <c r="Z402" i="18" s="1"/>
  <c r="U403" i="18"/>
  <c r="V403" i="18" s="1"/>
  <c r="U404" i="18"/>
  <c r="U405" i="18"/>
  <c r="V405" i="18" s="1"/>
  <c r="U406" i="18"/>
  <c r="V406" i="18" s="1"/>
  <c r="U407" i="18"/>
  <c r="V407" i="18" s="1"/>
  <c r="U408" i="18"/>
  <c r="V408" i="18" s="1"/>
  <c r="U409" i="18"/>
  <c r="V409" i="18" s="1"/>
  <c r="U410" i="18"/>
  <c r="U411" i="18"/>
  <c r="U412" i="18"/>
  <c r="V412" i="18" s="1"/>
  <c r="U413" i="18"/>
  <c r="X413" i="18" s="1"/>
  <c r="Y413" i="18" s="1"/>
  <c r="Z413" i="18" s="1"/>
  <c r="U414" i="18"/>
  <c r="V414" i="18" s="1"/>
  <c r="U415" i="18"/>
  <c r="V415" i="18" s="1"/>
  <c r="U416" i="18"/>
  <c r="V416" i="18" s="1"/>
  <c r="U417" i="18"/>
  <c r="V417" i="18" s="1"/>
  <c r="U418" i="18"/>
  <c r="U419" i="18"/>
  <c r="U420" i="18"/>
  <c r="V420" i="18" s="1"/>
  <c r="U421" i="18"/>
  <c r="U422" i="18"/>
  <c r="V422" i="18" s="1"/>
  <c r="U423" i="18"/>
  <c r="V423" i="18" s="1"/>
  <c r="U424" i="18"/>
  <c r="U425" i="18"/>
  <c r="U426" i="18"/>
  <c r="X426" i="18" s="1"/>
  <c r="Y426" i="18" s="1"/>
  <c r="Z426" i="18" s="1"/>
  <c r="U427" i="18"/>
  <c r="V427" i="18" s="1"/>
  <c r="U428" i="18"/>
  <c r="V428" i="18" s="1"/>
  <c r="U429" i="18"/>
  <c r="V429" i="18" s="1"/>
  <c r="U430" i="18"/>
  <c r="U431" i="18"/>
  <c r="V431" i="18" s="1"/>
  <c r="U432" i="18"/>
  <c r="U433" i="18"/>
  <c r="V433" i="18" s="1"/>
  <c r="U434" i="18"/>
  <c r="U435" i="18"/>
  <c r="U436" i="18"/>
  <c r="X436" i="18" s="1"/>
  <c r="Y436" i="18" s="1"/>
  <c r="Z436" i="18" s="1"/>
  <c r="U437" i="18"/>
  <c r="V437" i="18" s="1"/>
  <c r="U438" i="18"/>
  <c r="U439" i="18"/>
  <c r="U440" i="18"/>
  <c r="X440" i="18" s="1"/>
  <c r="Y440" i="18" s="1"/>
  <c r="Z440" i="18" s="1"/>
  <c r="U441" i="18"/>
  <c r="V441" i="18" s="1"/>
  <c r="U442" i="18"/>
  <c r="U443" i="18"/>
  <c r="V443" i="18" s="1"/>
  <c r="U444" i="18"/>
  <c r="V444" i="18" s="1"/>
  <c r="U445" i="18"/>
  <c r="V445" i="18" s="1"/>
  <c r="U446" i="18"/>
  <c r="V446" i="18" s="1"/>
  <c r="U447" i="18"/>
  <c r="V447" i="18" s="1"/>
  <c r="U448" i="18"/>
  <c r="X448" i="18" s="1"/>
  <c r="Y448" i="18" s="1"/>
  <c r="Z448" i="18" s="1"/>
  <c r="U449" i="18"/>
  <c r="V449" i="18" s="1"/>
  <c r="U450" i="18"/>
  <c r="U451" i="18"/>
  <c r="X451" i="18" s="1"/>
  <c r="Y451" i="18" s="1"/>
  <c r="Z451" i="18" s="1"/>
  <c r="U452" i="18"/>
  <c r="X452" i="18" s="1"/>
  <c r="Y452" i="18" s="1"/>
  <c r="Z452" i="18" s="1"/>
  <c r="U453" i="18"/>
  <c r="V453" i="18" s="1"/>
  <c r="U454" i="18"/>
  <c r="V454" i="18" s="1"/>
  <c r="U455" i="18"/>
  <c r="X455" i="18" s="1"/>
  <c r="Y455" i="18" s="1"/>
  <c r="Z455" i="18" s="1"/>
  <c r="U456" i="18"/>
  <c r="V456" i="18" s="1"/>
  <c r="U457" i="18"/>
  <c r="U458" i="18"/>
  <c r="V458" i="18" s="1"/>
  <c r="U459" i="18"/>
  <c r="V459" i="18" s="1"/>
  <c r="U463" i="18"/>
  <c r="V463" i="18" s="1"/>
  <c r="U464" i="18"/>
  <c r="V464" i="18" s="1"/>
  <c r="U465" i="18"/>
  <c r="V465" i="18" s="1"/>
  <c r="X240" i="18" l="1"/>
  <c r="Y240" i="18" s="1"/>
  <c r="Z240" i="18" s="1"/>
  <c r="X444" i="18"/>
  <c r="Y444" i="18" s="1"/>
  <c r="Z444" i="18" s="1"/>
  <c r="X37" i="18"/>
  <c r="Y37" i="18" s="1"/>
  <c r="Z37" i="18" s="1"/>
  <c r="X290" i="18"/>
  <c r="Y290" i="18" s="1"/>
  <c r="Z290" i="18" s="1"/>
  <c r="X251" i="18"/>
  <c r="Y251" i="18" s="1"/>
  <c r="Z251" i="18" s="1"/>
  <c r="X31" i="18"/>
  <c r="Y31" i="18" s="1"/>
  <c r="Z31" i="18" s="1"/>
  <c r="X106" i="18"/>
  <c r="Y106" i="18" s="1"/>
  <c r="Z106" i="18" s="1"/>
  <c r="X188" i="18"/>
  <c r="Y188" i="18" s="1"/>
  <c r="Z188" i="18" s="1"/>
  <c r="X388" i="18"/>
  <c r="Y388" i="18" s="1"/>
  <c r="Z388" i="18" s="1"/>
  <c r="X216" i="18"/>
  <c r="Y216" i="18" s="1"/>
  <c r="Z216" i="18" s="1"/>
  <c r="X43" i="18"/>
  <c r="Y43" i="18" s="1"/>
  <c r="Z43" i="18" s="1"/>
  <c r="X14" i="18"/>
  <c r="Y14" i="18" s="1"/>
  <c r="Z14" i="18" s="1"/>
  <c r="X449" i="18"/>
  <c r="Y449" i="18" s="1"/>
  <c r="Z449" i="18" s="1"/>
  <c r="X378" i="18"/>
  <c r="Y378" i="18" s="1"/>
  <c r="Z378" i="18" s="1"/>
  <c r="X459" i="18"/>
  <c r="Y459" i="18" s="1"/>
  <c r="Z459" i="18" s="1"/>
  <c r="X409" i="18"/>
  <c r="Y409" i="18" s="1"/>
  <c r="Z409" i="18" s="1"/>
  <c r="X379" i="18"/>
  <c r="Y379" i="18" s="1"/>
  <c r="Z379" i="18" s="1"/>
  <c r="X147" i="18"/>
  <c r="Y147" i="18" s="1"/>
  <c r="Z147" i="18" s="1"/>
  <c r="X140" i="18"/>
  <c r="Y140" i="18" s="1"/>
  <c r="Z140" i="18" s="1"/>
  <c r="X427" i="18"/>
  <c r="Y427" i="18" s="1"/>
  <c r="Z427" i="18" s="1"/>
  <c r="X441" i="18"/>
  <c r="Y441" i="18" s="1"/>
  <c r="Z441" i="18" s="1"/>
  <c r="X235" i="18"/>
  <c r="Y235" i="18" s="1"/>
  <c r="Z235" i="18" s="1"/>
  <c r="X428" i="18"/>
  <c r="Y428" i="18" s="1"/>
  <c r="Z428" i="18" s="1"/>
  <c r="X422" i="18"/>
  <c r="Y422" i="18" s="1"/>
  <c r="Z422" i="18" s="1"/>
  <c r="X401" i="18"/>
  <c r="Y401" i="18" s="1"/>
  <c r="Z401" i="18" s="1"/>
  <c r="X229" i="18"/>
  <c r="Y229" i="18" s="1"/>
  <c r="Z229" i="18" s="1"/>
  <c r="X215" i="18"/>
  <c r="Y215" i="18" s="1"/>
  <c r="Z215" i="18" s="1"/>
  <c r="X193" i="18"/>
  <c r="Y193" i="18" s="1"/>
  <c r="Z193" i="18" s="1"/>
  <c r="X128" i="18"/>
  <c r="Y128" i="18" s="1"/>
  <c r="Z128" i="18" s="1"/>
  <c r="X45" i="18"/>
  <c r="Y45" i="18" s="1"/>
  <c r="Z45" i="18" s="1"/>
  <c r="X445" i="18"/>
  <c r="Y445" i="18" s="1"/>
  <c r="Z445" i="18" s="1"/>
  <c r="X398" i="18"/>
  <c r="Y398" i="18" s="1"/>
  <c r="Z398" i="18" s="1"/>
  <c r="X246" i="18"/>
  <c r="Y246" i="18" s="1"/>
  <c r="Z246" i="18" s="1"/>
  <c r="X183" i="18"/>
  <c r="Y183" i="18" s="1"/>
  <c r="Z183" i="18" s="1"/>
  <c r="X176" i="18"/>
  <c r="Y176" i="18" s="1"/>
  <c r="Z176" i="18" s="1"/>
  <c r="X146" i="18"/>
  <c r="Y146" i="18" s="1"/>
  <c r="Z146" i="18" s="1"/>
  <c r="X95" i="18"/>
  <c r="Y95" i="18" s="1"/>
  <c r="Z95" i="18" s="1"/>
  <c r="X458" i="18"/>
  <c r="Y458" i="18" s="1"/>
  <c r="Z458" i="18" s="1"/>
  <c r="X306" i="18"/>
  <c r="Y306" i="18" s="1"/>
  <c r="Z306" i="18" s="1"/>
  <c r="X101" i="18"/>
  <c r="Y101" i="18" s="1"/>
  <c r="Z101" i="18" s="1"/>
  <c r="X366" i="18"/>
  <c r="Y366" i="18" s="1"/>
  <c r="Z366" i="18" s="1"/>
  <c r="X338" i="18"/>
  <c r="Y338" i="18" s="1"/>
  <c r="Z338" i="18" s="1"/>
  <c r="X454" i="18"/>
  <c r="Y454" i="18" s="1"/>
  <c r="Z454" i="18" s="1"/>
  <c r="X414" i="18"/>
  <c r="Y414" i="18" s="1"/>
  <c r="Z414" i="18" s="1"/>
  <c r="X396" i="18"/>
  <c r="Y396" i="18" s="1"/>
  <c r="Z396" i="18" s="1"/>
  <c r="X383" i="18"/>
  <c r="Y383" i="18" s="1"/>
  <c r="Z383" i="18" s="1"/>
  <c r="X323" i="18"/>
  <c r="Y323" i="18" s="1"/>
  <c r="Z323" i="18" s="1"/>
  <c r="X295" i="18"/>
  <c r="Y295" i="18" s="1"/>
  <c r="Z295" i="18" s="1"/>
  <c r="X258" i="18"/>
  <c r="Y258" i="18" s="1"/>
  <c r="Z258" i="18" s="1"/>
  <c r="X200" i="18"/>
  <c r="Y200" i="18" s="1"/>
  <c r="Z200" i="18" s="1"/>
  <c r="X99" i="18"/>
  <c r="Y99" i="18" s="1"/>
  <c r="Z99" i="18" s="1"/>
  <c r="X47" i="18"/>
  <c r="Y47" i="18" s="1"/>
  <c r="Z47" i="18" s="1"/>
  <c r="X34" i="18"/>
  <c r="Y34" i="18" s="1"/>
  <c r="Z34" i="18" s="1"/>
  <c r="V309" i="18"/>
  <c r="X347" i="18"/>
  <c r="Y347" i="18" s="1"/>
  <c r="Z347" i="18" s="1"/>
  <c r="X334" i="18"/>
  <c r="Y334" i="18" s="1"/>
  <c r="Z334" i="18" s="1"/>
  <c r="X328" i="18"/>
  <c r="Y328" i="18" s="1"/>
  <c r="Z328" i="18" s="1"/>
  <c r="X322" i="18"/>
  <c r="Y322" i="18" s="1"/>
  <c r="Z322" i="18" s="1"/>
  <c r="X271" i="18"/>
  <c r="Y271" i="18" s="1"/>
  <c r="Z271" i="18" s="1"/>
  <c r="X199" i="18"/>
  <c r="Y199" i="18" s="1"/>
  <c r="Z199" i="18" s="1"/>
  <c r="X142" i="18"/>
  <c r="Y142" i="18" s="1"/>
  <c r="Z142" i="18" s="1"/>
  <c r="X117" i="18"/>
  <c r="Y117" i="18" s="1"/>
  <c r="Z117" i="18" s="1"/>
  <c r="X110" i="18"/>
  <c r="Y110" i="18" s="1"/>
  <c r="Z110" i="18" s="1"/>
  <c r="V267" i="18"/>
  <c r="V244" i="18"/>
  <c r="X405" i="18"/>
  <c r="Y405" i="18" s="1"/>
  <c r="Z405" i="18" s="1"/>
  <c r="X374" i="18"/>
  <c r="Y374" i="18" s="1"/>
  <c r="Z374" i="18" s="1"/>
  <c r="X360" i="18"/>
  <c r="Y360" i="18" s="1"/>
  <c r="Z360" i="18" s="1"/>
  <c r="X255" i="18"/>
  <c r="Y255" i="18" s="1"/>
  <c r="Z255" i="18" s="1"/>
  <c r="X250" i="18"/>
  <c r="Y250" i="18" s="1"/>
  <c r="Z250" i="18" s="1"/>
  <c r="X141" i="18"/>
  <c r="Y141" i="18" s="1"/>
  <c r="Z141" i="18" s="1"/>
  <c r="X82" i="18"/>
  <c r="Y82" i="18" s="1"/>
  <c r="Z82" i="18" s="1"/>
  <c r="V221" i="18"/>
  <c r="V220" i="18"/>
  <c r="X453" i="18"/>
  <c r="Y453" i="18" s="1"/>
  <c r="Z453" i="18" s="1"/>
  <c r="X447" i="18"/>
  <c r="Y447" i="18" s="1"/>
  <c r="Z447" i="18" s="1"/>
  <c r="X420" i="18"/>
  <c r="Y420" i="18" s="1"/>
  <c r="Z420" i="18" s="1"/>
  <c r="X403" i="18"/>
  <c r="Y403" i="18" s="1"/>
  <c r="Z403" i="18" s="1"/>
  <c r="X392" i="18"/>
  <c r="Y392" i="18" s="1"/>
  <c r="Z392" i="18" s="1"/>
  <c r="X371" i="18"/>
  <c r="Y371" i="18" s="1"/>
  <c r="Z371" i="18" s="1"/>
  <c r="X280" i="18"/>
  <c r="Y280" i="18" s="1"/>
  <c r="Z280" i="18" s="1"/>
  <c r="X214" i="18"/>
  <c r="Y214" i="18" s="1"/>
  <c r="Z214" i="18" s="1"/>
  <c r="X208" i="18"/>
  <c r="Y208" i="18" s="1"/>
  <c r="Z208" i="18" s="1"/>
  <c r="X202" i="18"/>
  <c r="Y202" i="18" s="1"/>
  <c r="Z202" i="18" s="1"/>
  <c r="X197" i="18"/>
  <c r="Y197" i="18" s="1"/>
  <c r="Z197" i="18" s="1"/>
  <c r="X150" i="18"/>
  <c r="Y150" i="18" s="1"/>
  <c r="Z150" i="18" s="1"/>
  <c r="X133" i="18"/>
  <c r="Y133" i="18" s="1"/>
  <c r="Z133" i="18" s="1"/>
  <c r="X109" i="18"/>
  <c r="Y109" i="18" s="1"/>
  <c r="Z109" i="18" s="1"/>
  <c r="X98" i="18"/>
  <c r="Y98" i="18" s="1"/>
  <c r="Z98" i="18" s="1"/>
  <c r="X58" i="18"/>
  <c r="Y58" i="18" s="1"/>
  <c r="Z58" i="18" s="1"/>
  <c r="V126" i="18"/>
  <c r="X456" i="18"/>
  <c r="Y456" i="18" s="1"/>
  <c r="Z456" i="18" s="1"/>
  <c r="X437" i="18"/>
  <c r="Y437" i="18" s="1"/>
  <c r="Z437" i="18" s="1"/>
  <c r="X408" i="18"/>
  <c r="Y408" i="18" s="1"/>
  <c r="Z408" i="18" s="1"/>
  <c r="X397" i="18"/>
  <c r="Y397" i="18" s="1"/>
  <c r="Z397" i="18" s="1"/>
  <c r="X387" i="18"/>
  <c r="Y387" i="18" s="1"/>
  <c r="Z387" i="18" s="1"/>
  <c r="X376" i="18"/>
  <c r="Y376" i="18" s="1"/>
  <c r="Z376" i="18" s="1"/>
  <c r="X319" i="18"/>
  <c r="Y319" i="18" s="1"/>
  <c r="Z319" i="18" s="1"/>
  <c r="X286" i="18"/>
  <c r="Y286" i="18" s="1"/>
  <c r="Z286" i="18" s="1"/>
  <c r="X218" i="18"/>
  <c r="Y218" i="18" s="1"/>
  <c r="Z218" i="18" s="1"/>
  <c r="X190" i="18"/>
  <c r="Y190" i="18" s="1"/>
  <c r="Z190" i="18" s="1"/>
  <c r="X156" i="18"/>
  <c r="Y156" i="18" s="1"/>
  <c r="Z156" i="18" s="1"/>
  <c r="X71" i="18"/>
  <c r="Y71" i="18" s="1"/>
  <c r="Z71" i="18" s="1"/>
  <c r="X26" i="18"/>
  <c r="Y26" i="18" s="1"/>
  <c r="Z26" i="18" s="1"/>
  <c r="V94" i="18"/>
  <c r="X463" i="18"/>
  <c r="Y463" i="18" s="1"/>
  <c r="Z463" i="18" s="1"/>
  <c r="X423" i="18"/>
  <c r="Y423" i="18" s="1"/>
  <c r="Z423" i="18" s="1"/>
  <c r="X412" i="18"/>
  <c r="Y412" i="18" s="1"/>
  <c r="Z412" i="18" s="1"/>
  <c r="X391" i="18"/>
  <c r="Y391" i="18" s="1"/>
  <c r="Z391" i="18" s="1"/>
  <c r="X370" i="18"/>
  <c r="Y370" i="18" s="1"/>
  <c r="Z370" i="18" s="1"/>
  <c r="X336" i="18"/>
  <c r="Y336" i="18" s="1"/>
  <c r="Z336" i="18" s="1"/>
  <c r="X296" i="18"/>
  <c r="Y296" i="18" s="1"/>
  <c r="Z296" i="18" s="1"/>
  <c r="X291" i="18"/>
  <c r="Y291" i="18" s="1"/>
  <c r="Z291" i="18" s="1"/>
  <c r="X279" i="18"/>
  <c r="Y279" i="18" s="1"/>
  <c r="Z279" i="18" s="1"/>
  <c r="X266" i="18"/>
  <c r="Y266" i="18" s="1"/>
  <c r="Z266" i="18" s="1"/>
  <c r="X248" i="18"/>
  <c r="Y248" i="18" s="1"/>
  <c r="Z248" i="18" s="1"/>
  <c r="X224" i="18"/>
  <c r="Y224" i="18" s="1"/>
  <c r="Z224" i="18" s="1"/>
  <c r="X207" i="18"/>
  <c r="Y207" i="18" s="1"/>
  <c r="Z207" i="18" s="1"/>
  <c r="X170" i="18"/>
  <c r="Y170" i="18" s="1"/>
  <c r="Z170" i="18" s="1"/>
  <c r="X108" i="18"/>
  <c r="Y108" i="18" s="1"/>
  <c r="Z108" i="18" s="1"/>
  <c r="X77" i="18"/>
  <c r="Y77" i="18" s="1"/>
  <c r="Z77" i="18" s="1"/>
  <c r="X63" i="18"/>
  <c r="Y63" i="18" s="1"/>
  <c r="Z63" i="18" s="1"/>
  <c r="V455" i="18"/>
  <c r="V83" i="18"/>
  <c r="V413" i="18"/>
  <c r="V219" i="18"/>
  <c r="X465" i="18"/>
  <c r="Y465" i="18" s="1"/>
  <c r="Z465" i="18" s="1"/>
  <c r="X443" i="18"/>
  <c r="Y443" i="18" s="1"/>
  <c r="Z443" i="18" s="1"/>
  <c r="X415" i="18"/>
  <c r="Y415" i="18" s="1"/>
  <c r="Z415" i="18" s="1"/>
  <c r="X390" i="18"/>
  <c r="Y390" i="18" s="1"/>
  <c r="Z390" i="18" s="1"/>
  <c r="X363" i="18"/>
  <c r="Y363" i="18" s="1"/>
  <c r="Z363" i="18" s="1"/>
  <c r="X357" i="18"/>
  <c r="Y357" i="18" s="1"/>
  <c r="Z357" i="18" s="1"/>
  <c r="X331" i="18"/>
  <c r="Y331" i="18" s="1"/>
  <c r="Z331" i="18" s="1"/>
  <c r="X314" i="18"/>
  <c r="Y314" i="18" s="1"/>
  <c r="Z314" i="18" s="1"/>
  <c r="X270" i="18"/>
  <c r="Y270" i="18" s="1"/>
  <c r="Z270" i="18" s="1"/>
  <c r="X253" i="18"/>
  <c r="Y253" i="18" s="1"/>
  <c r="Z253" i="18" s="1"/>
  <c r="X243" i="18"/>
  <c r="Y243" i="18" s="1"/>
  <c r="Z243" i="18" s="1"/>
  <c r="X226" i="18"/>
  <c r="Y226" i="18" s="1"/>
  <c r="Z226" i="18" s="1"/>
  <c r="X203" i="18"/>
  <c r="Y203" i="18" s="1"/>
  <c r="Z203" i="18" s="1"/>
  <c r="X174" i="18"/>
  <c r="Y174" i="18" s="1"/>
  <c r="Z174" i="18" s="1"/>
  <c r="X168" i="18"/>
  <c r="Y168" i="18" s="1"/>
  <c r="Z168" i="18" s="1"/>
  <c r="X161" i="18"/>
  <c r="Y161" i="18" s="1"/>
  <c r="Z161" i="18" s="1"/>
  <c r="X132" i="18"/>
  <c r="Y132" i="18" s="1"/>
  <c r="Z132" i="18" s="1"/>
  <c r="X127" i="18"/>
  <c r="Y127" i="18" s="1"/>
  <c r="Z127" i="18" s="1"/>
  <c r="X122" i="18"/>
  <c r="Y122" i="18" s="1"/>
  <c r="Z122" i="18" s="1"/>
  <c r="X59" i="18"/>
  <c r="Y59" i="18" s="1"/>
  <c r="Z59" i="18" s="1"/>
  <c r="X22" i="18"/>
  <c r="Y22" i="18" s="1"/>
  <c r="Z22" i="18" s="1"/>
  <c r="V361" i="18"/>
  <c r="V177" i="18"/>
  <c r="V153" i="18"/>
  <c r="V152" i="18"/>
  <c r="V67" i="18"/>
  <c r="V353" i="18"/>
  <c r="V211" i="18"/>
  <c r="V124" i="18"/>
  <c r="X464" i="18"/>
  <c r="Y464" i="18" s="1"/>
  <c r="Z464" i="18" s="1"/>
  <c r="X431" i="18"/>
  <c r="Y431" i="18" s="1"/>
  <c r="Z431" i="18" s="1"/>
  <c r="X416" i="18"/>
  <c r="Y416" i="18" s="1"/>
  <c r="Z416" i="18" s="1"/>
  <c r="X395" i="18"/>
  <c r="Y395" i="18" s="1"/>
  <c r="Z395" i="18" s="1"/>
  <c r="X382" i="18"/>
  <c r="Y382" i="18" s="1"/>
  <c r="Z382" i="18" s="1"/>
  <c r="X372" i="18"/>
  <c r="Y372" i="18" s="1"/>
  <c r="Z372" i="18" s="1"/>
  <c r="X355" i="18"/>
  <c r="Y355" i="18" s="1"/>
  <c r="Z355" i="18" s="1"/>
  <c r="X349" i="18"/>
  <c r="Y349" i="18" s="1"/>
  <c r="Z349" i="18" s="1"/>
  <c r="X318" i="18"/>
  <c r="Y318" i="18" s="1"/>
  <c r="Z318" i="18" s="1"/>
  <c r="X239" i="18"/>
  <c r="Y239" i="18" s="1"/>
  <c r="Z239" i="18" s="1"/>
  <c r="X234" i="18"/>
  <c r="Y234" i="18" s="1"/>
  <c r="Z234" i="18" s="1"/>
  <c r="X206" i="18"/>
  <c r="Y206" i="18" s="1"/>
  <c r="Z206" i="18" s="1"/>
  <c r="X135" i="18"/>
  <c r="Y135" i="18" s="1"/>
  <c r="Z135" i="18" s="1"/>
  <c r="X92" i="18"/>
  <c r="Y92" i="18" s="1"/>
  <c r="Z92" i="18" s="1"/>
  <c r="X87" i="18"/>
  <c r="Y87" i="18" s="1"/>
  <c r="Z87" i="18" s="1"/>
  <c r="X69" i="18"/>
  <c r="Y69" i="18" s="1"/>
  <c r="Z69" i="18" s="1"/>
  <c r="X46" i="18"/>
  <c r="Y46" i="18" s="1"/>
  <c r="Z46" i="18" s="1"/>
  <c r="X30" i="18"/>
  <c r="Y30" i="18" s="1"/>
  <c r="Z30" i="18" s="1"/>
  <c r="V380" i="18"/>
  <c r="V341" i="18"/>
  <c r="V245" i="18"/>
  <c r="V184" i="18"/>
  <c r="V121" i="18"/>
  <c r="V57" i="18"/>
  <c r="V179" i="18"/>
  <c r="V56" i="18"/>
  <c r="V315" i="18"/>
  <c r="V20" i="18"/>
  <c r="V283" i="18"/>
  <c r="X446" i="18"/>
  <c r="Y446" i="18" s="1"/>
  <c r="Z446" i="18" s="1"/>
  <c r="X433" i="18"/>
  <c r="Y433" i="18" s="1"/>
  <c r="Z433" i="18" s="1"/>
  <c r="X429" i="18"/>
  <c r="Y429" i="18" s="1"/>
  <c r="Z429" i="18" s="1"/>
  <c r="X393" i="18"/>
  <c r="Y393" i="18" s="1"/>
  <c r="Z393" i="18" s="1"/>
  <c r="X343" i="18"/>
  <c r="Y343" i="18" s="1"/>
  <c r="Z343" i="18" s="1"/>
  <c r="X311" i="18"/>
  <c r="Y311" i="18" s="1"/>
  <c r="Z311" i="18" s="1"/>
  <c r="X288" i="18"/>
  <c r="Y288" i="18" s="1"/>
  <c r="Z288" i="18" s="1"/>
  <c r="X278" i="18"/>
  <c r="Y278" i="18" s="1"/>
  <c r="Z278" i="18" s="1"/>
  <c r="X256" i="18"/>
  <c r="Y256" i="18" s="1"/>
  <c r="Z256" i="18" s="1"/>
  <c r="X232" i="18"/>
  <c r="Y232" i="18" s="1"/>
  <c r="Z232" i="18" s="1"/>
  <c r="X223" i="18"/>
  <c r="Y223" i="18" s="1"/>
  <c r="Z223" i="18" s="1"/>
  <c r="X213" i="18"/>
  <c r="Y213" i="18" s="1"/>
  <c r="Z213" i="18" s="1"/>
  <c r="X194" i="18"/>
  <c r="Y194" i="18" s="1"/>
  <c r="Z194" i="18" s="1"/>
  <c r="X189" i="18"/>
  <c r="Y189" i="18" s="1"/>
  <c r="Z189" i="18" s="1"/>
  <c r="X166" i="18"/>
  <c r="Y166" i="18" s="1"/>
  <c r="Z166" i="18" s="1"/>
  <c r="X148" i="18"/>
  <c r="Y148" i="18" s="1"/>
  <c r="Z148" i="18" s="1"/>
  <c r="X134" i="18"/>
  <c r="Y134" i="18" s="1"/>
  <c r="Z134" i="18" s="1"/>
  <c r="X125" i="18"/>
  <c r="Y125" i="18" s="1"/>
  <c r="Z125" i="18" s="1"/>
  <c r="X116" i="18"/>
  <c r="Y116" i="18" s="1"/>
  <c r="Z116" i="18" s="1"/>
  <c r="X111" i="18"/>
  <c r="Y111" i="18" s="1"/>
  <c r="Z111" i="18" s="1"/>
  <c r="X85" i="18"/>
  <c r="Y85" i="18" s="1"/>
  <c r="Z85" i="18" s="1"/>
  <c r="X62" i="18"/>
  <c r="Y62" i="18" s="1"/>
  <c r="Z62" i="18" s="1"/>
  <c r="V436" i="18"/>
  <c r="V373" i="18"/>
  <c r="V19" i="18"/>
  <c r="X299" i="18"/>
  <c r="Y299" i="18" s="1"/>
  <c r="Z299" i="18" s="1"/>
  <c r="X164" i="18"/>
  <c r="Y164" i="18" s="1"/>
  <c r="Z164" i="18" s="1"/>
  <c r="V389" i="18"/>
  <c r="V28" i="18"/>
  <c r="V81" i="18"/>
  <c r="V426" i="18"/>
  <c r="V304" i="18"/>
  <c r="V265" i="18"/>
  <c r="V228" i="18"/>
  <c r="V198" i="18"/>
  <c r="V167" i="18"/>
  <c r="V105" i="18"/>
  <c r="V80" i="18"/>
  <c r="V51" i="18"/>
  <c r="V276" i="18"/>
  <c r="V27" i="18"/>
  <c r="V275" i="18"/>
  <c r="V330" i="18"/>
  <c r="V169" i="18"/>
  <c r="V113" i="18"/>
  <c r="V329" i="18"/>
  <c r="V305" i="18"/>
  <c r="V15" i="18"/>
  <c r="Z23" i="18"/>
  <c r="V394" i="18"/>
  <c r="V369" i="18"/>
  <c r="V348" i="18"/>
  <c r="V321" i="18"/>
  <c r="V252" i="18"/>
  <c r="V225" i="18"/>
  <c r="V196" i="18"/>
  <c r="V136" i="18"/>
  <c r="V104" i="18"/>
  <c r="V41" i="18"/>
  <c r="V8" i="18"/>
  <c r="V340" i="18"/>
  <c r="V452" i="18"/>
  <c r="V402" i="18"/>
  <c r="V356" i="18"/>
  <c r="V451" i="18"/>
  <c r="V209" i="18"/>
  <c r="V143" i="18"/>
  <c r="V52" i="18"/>
  <c r="X417" i="18"/>
  <c r="Y417" i="18" s="1"/>
  <c r="Z417" i="18" s="1"/>
  <c r="X406" i="18"/>
  <c r="Y406" i="18" s="1"/>
  <c r="Z406" i="18" s="1"/>
  <c r="X381" i="18"/>
  <c r="Y381" i="18" s="1"/>
  <c r="Z381" i="18" s="1"/>
  <c r="X367" i="18"/>
  <c r="Y367" i="18" s="1"/>
  <c r="Z367" i="18" s="1"/>
  <c r="X362" i="18"/>
  <c r="Y362" i="18" s="1"/>
  <c r="Z362" i="18" s="1"/>
  <c r="X335" i="18"/>
  <c r="Y335" i="18" s="1"/>
  <c r="Z335" i="18" s="1"/>
  <c r="X320" i="18"/>
  <c r="Y320" i="18" s="1"/>
  <c r="Z320" i="18" s="1"/>
  <c r="X317" i="18"/>
  <c r="Y317" i="18" s="1"/>
  <c r="Z317" i="18" s="1"/>
  <c r="X307" i="18"/>
  <c r="Y307" i="18" s="1"/>
  <c r="Z307" i="18" s="1"/>
  <c r="X259" i="18"/>
  <c r="Y259" i="18" s="1"/>
  <c r="Z259" i="18" s="1"/>
  <c r="X242" i="18"/>
  <c r="Y242" i="18" s="1"/>
  <c r="Z242" i="18" s="1"/>
  <c r="X210" i="18"/>
  <c r="Z210" i="18" s="1"/>
  <c r="X186" i="18"/>
  <c r="Y186" i="18" s="1"/>
  <c r="Z186" i="18" s="1"/>
  <c r="X181" i="18"/>
  <c r="Y181" i="18" s="1"/>
  <c r="Z181" i="18" s="1"/>
  <c r="X165" i="18"/>
  <c r="Y165" i="18" s="1"/>
  <c r="Z165" i="18" s="1"/>
  <c r="X155" i="18"/>
  <c r="Y155" i="18" s="1"/>
  <c r="Z155" i="18" s="1"/>
  <c r="X78" i="18"/>
  <c r="Y78" i="18" s="1"/>
  <c r="Z78" i="18" s="1"/>
  <c r="X38" i="18"/>
  <c r="Y38" i="18" s="1"/>
  <c r="Z38" i="18" s="1"/>
  <c r="X23" i="18"/>
  <c r="X11" i="18"/>
  <c r="Y11" i="18" s="1"/>
  <c r="Z11" i="18" s="1"/>
  <c r="V316" i="18"/>
  <c r="V298" i="18"/>
  <c r="V195" i="18"/>
  <c r="V100" i="18"/>
  <c r="V70" i="18"/>
  <c r="V40" i="18"/>
  <c r="V7" i="18"/>
  <c r="X312" i="18"/>
  <c r="Y312" i="18" s="1"/>
  <c r="Z312" i="18" s="1"/>
  <c r="X438" i="18"/>
  <c r="Y438" i="18" s="1"/>
  <c r="Z438" i="18" s="1"/>
  <c r="V438" i="18"/>
  <c r="X411" i="18"/>
  <c r="Y411" i="18" s="1"/>
  <c r="Z411" i="18" s="1"/>
  <c r="V411" i="18"/>
  <c r="X264" i="18"/>
  <c r="Y264" i="18" s="1"/>
  <c r="Z264" i="18" s="1"/>
  <c r="V264" i="18"/>
  <c r="X442" i="18"/>
  <c r="Y442" i="18" s="1"/>
  <c r="Z442" i="18" s="1"/>
  <c r="V442" i="18"/>
  <c r="V346" i="18"/>
  <c r="X346" i="18"/>
  <c r="Y346" i="18" s="1"/>
  <c r="Z346" i="18" s="1"/>
  <c r="X308" i="18"/>
  <c r="Y308" i="18" s="1"/>
  <c r="Z308" i="18" s="1"/>
  <c r="V308" i="18"/>
  <c r="X297" i="18"/>
  <c r="Y297" i="18" s="1"/>
  <c r="Z297" i="18" s="1"/>
  <c r="V297" i="18"/>
  <c r="X302" i="18"/>
  <c r="Y302" i="18" s="1"/>
  <c r="Z302" i="18" s="1"/>
  <c r="V302" i="18"/>
  <c r="X145" i="18"/>
  <c r="Y145" i="18" s="1"/>
  <c r="Z145" i="18" s="1"/>
  <c r="V145" i="18"/>
  <c r="X123" i="18"/>
  <c r="Y123" i="18" s="1"/>
  <c r="Z123" i="18" s="1"/>
  <c r="V123" i="18"/>
  <c r="X425" i="18"/>
  <c r="Y425" i="18" s="1"/>
  <c r="Z425" i="18" s="1"/>
  <c r="V425" i="18"/>
  <c r="X339" i="18"/>
  <c r="Y339" i="18" s="1"/>
  <c r="Z339" i="18" s="1"/>
  <c r="V339" i="18"/>
  <c r="X324" i="18"/>
  <c r="Y324" i="18" s="1"/>
  <c r="Z324" i="18" s="1"/>
  <c r="V324" i="18"/>
  <c r="X301" i="18"/>
  <c r="Y301" i="18" s="1"/>
  <c r="Z301" i="18" s="1"/>
  <c r="V301" i="18"/>
  <c r="V272" i="18"/>
  <c r="X272" i="18"/>
  <c r="Y272" i="18" s="1"/>
  <c r="Z272" i="18" s="1"/>
  <c r="V222" i="18"/>
  <c r="X222" i="18"/>
  <c r="Y222" i="18" s="1"/>
  <c r="Z222" i="18" s="1"/>
  <c r="V158" i="18"/>
  <c r="X158" i="18"/>
  <c r="Y158" i="18" s="1"/>
  <c r="Z158" i="18" s="1"/>
  <c r="X154" i="18"/>
  <c r="Y154" i="18" s="1"/>
  <c r="Z154" i="18" s="1"/>
  <c r="V154" i="18"/>
  <c r="X48" i="18"/>
  <c r="Y48" i="18" s="1"/>
  <c r="Z48" i="18" s="1"/>
  <c r="V48" i="18"/>
  <c r="X44" i="18"/>
  <c r="Y44" i="18" s="1"/>
  <c r="Z44" i="18" s="1"/>
  <c r="V44" i="18"/>
  <c r="V39" i="18"/>
  <c r="V432" i="18"/>
  <c r="X432" i="18"/>
  <c r="Y432" i="18" s="1"/>
  <c r="Z432" i="18" s="1"/>
  <c r="X424" i="18"/>
  <c r="Y424" i="18" s="1"/>
  <c r="Z424" i="18" s="1"/>
  <c r="V424" i="18"/>
  <c r="X364" i="18"/>
  <c r="Y364" i="18" s="1"/>
  <c r="Z364" i="18" s="1"/>
  <c r="V364" i="18"/>
  <c r="X354" i="18"/>
  <c r="Y354" i="18" s="1"/>
  <c r="Z354" i="18" s="1"/>
  <c r="V282" i="18"/>
  <c r="X282" i="18"/>
  <c r="Y282" i="18" s="1"/>
  <c r="Z282" i="18" s="1"/>
  <c r="X277" i="18"/>
  <c r="Y277" i="18" s="1"/>
  <c r="Z277" i="18" s="1"/>
  <c r="V54" i="18"/>
  <c r="X54" i="18"/>
  <c r="Y54" i="18" s="1"/>
  <c r="Z54" i="18" s="1"/>
  <c r="X293" i="18"/>
  <c r="Y293" i="18" s="1"/>
  <c r="Z293" i="18" s="1"/>
  <c r="V293" i="18"/>
  <c r="X241" i="18"/>
  <c r="Y241" i="18" s="1"/>
  <c r="Z241" i="18" s="1"/>
  <c r="V241" i="18"/>
  <c r="X36" i="18"/>
  <c r="Y36" i="18" s="1"/>
  <c r="Z36" i="18" s="1"/>
  <c r="V36" i="18"/>
  <c r="X313" i="18"/>
  <c r="Y313" i="18" s="1"/>
  <c r="Z313" i="18" s="1"/>
  <c r="V313" i="18"/>
  <c r="X268" i="18"/>
  <c r="Y268" i="18" s="1"/>
  <c r="Z268" i="18" s="1"/>
  <c r="V268" i="18"/>
  <c r="V119" i="18"/>
  <c r="X119" i="18"/>
  <c r="Y119" i="18" s="1"/>
  <c r="Z119" i="18" s="1"/>
  <c r="X24" i="18"/>
  <c r="Y24" i="18" s="1"/>
  <c r="Z24" i="18" s="1"/>
  <c r="V24" i="18"/>
  <c r="V368" i="18"/>
  <c r="X368" i="18"/>
  <c r="Y368" i="18" s="1"/>
  <c r="Z368" i="18" s="1"/>
  <c r="X359" i="18"/>
  <c r="Y359" i="18" s="1"/>
  <c r="Z359" i="18" s="1"/>
  <c r="V359" i="18"/>
  <c r="X281" i="18"/>
  <c r="Y281" i="18" s="1"/>
  <c r="Z281" i="18" s="1"/>
  <c r="V281" i="18"/>
  <c r="X171" i="18"/>
  <c r="Y171" i="18" s="1"/>
  <c r="Z171" i="18" s="1"/>
  <c r="V171" i="18"/>
  <c r="V233" i="18"/>
  <c r="X385" i="18"/>
  <c r="Y385" i="18" s="1"/>
  <c r="Z385" i="18" s="1"/>
  <c r="V385" i="18"/>
  <c r="X162" i="18"/>
  <c r="Y162" i="18" s="1"/>
  <c r="Z162" i="18" s="1"/>
  <c r="V162" i="18"/>
  <c r="V285" i="18"/>
  <c r="V254" i="18"/>
  <c r="X254" i="18"/>
  <c r="Y254" i="18" s="1"/>
  <c r="Z254" i="18" s="1"/>
  <c r="X191" i="18"/>
  <c r="Y191" i="18" s="1"/>
  <c r="Z191" i="18" s="1"/>
  <c r="V191" i="18"/>
  <c r="X74" i="18"/>
  <c r="Y74" i="18" s="1"/>
  <c r="Z74" i="18" s="1"/>
  <c r="V74" i="18"/>
  <c r="X25" i="18"/>
  <c r="Y25" i="18" s="1"/>
  <c r="Z25" i="18" s="1"/>
  <c r="V25" i="18"/>
  <c r="X421" i="18"/>
  <c r="Y421" i="18" s="1"/>
  <c r="Z421" i="18" s="1"/>
  <c r="V421" i="18"/>
  <c r="X325" i="18"/>
  <c r="Y325" i="18" s="1"/>
  <c r="Z325" i="18" s="1"/>
  <c r="V325" i="18"/>
  <c r="X303" i="18"/>
  <c r="Y303" i="18" s="1"/>
  <c r="Z303" i="18" s="1"/>
  <c r="V303" i="18"/>
  <c r="X292" i="18"/>
  <c r="Y292" i="18" s="1"/>
  <c r="Z292" i="18" s="1"/>
  <c r="V292" i="18"/>
  <c r="X263" i="18"/>
  <c r="Y263" i="18" s="1"/>
  <c r="Z263" i="18" s="1"/>
  <c r="V263" i="18"/>
  <c r="X114" i="18"/>
  <c r="Y114" i="18" s="1"/>
  <c r="Z114" i="18" s="1"/>
  <c r="V114" i="18"/>
  <c r="X35" i="18"/>
  <c r="Y35" i="18" s="1"/>
  <c r="Z35" i="18" s="1"/>
  <c r="V35" i="18"/>
  <c r="V350" i="18"/>
  <c r="X350" i="18"/>
  <c r="Y350" i="18" s="1"/>
  <c r="Z350" i="18" s="1"/>
  <c r="V149" i="18"/>
  <c r="X149" i="18"/>
  <c r="Y149" i="18" s="1"/>
  <c r="Z149" i="18" s="1"/>
  <c r="X118" i="18"/>
  <c r="Y118" i="18" s="1"/>
  <c r="Z118" i="18" s="1"/>
  <c r="V118" i="18"/>
  <c r="V84" i="18"/>
  <c r="X435" i="18"/>
  <c r="Y435" i="18" s="1"/>
  <c r="Z435" i="18" s="1"/>
  <c r="V435" i="18"/>
  <c r="X358" i="18"/>
  <c r="Y358" i="18" s="1"/>
  <c r="Z358" i="18" s="1"/>
  <c r="V358" i="18"/>
  <c r="V247" i="18"/>
  <c r="X247" i="18"/>
  <c r="Y247" i="18" s="1"/>
  <c r="Z247" i="18" s="1"/>
  <c r="V439" i="18"/>
  <c r="X439" i="18"/>
  <c r="Y439" i="18" s="1"/>
  <c r="Z439" i="18" s="1"/>
  <c r="X434" i="18"/>
  <c r="Y434" i="18" s="1"/>
  <c r="Z434" i="18" s="1"/>
  <c r="V434" i="18"/>
  <c r="X407" i="18"/>
  <c r="Y407" i="18" s="1"/>
  <c r="Z407" i="18" s="1"/>
  <c r="X404" i="18"/>
  <c r="Y404" i="18" s="1"/>
  <c r="Z404" i="18" s="1"/>
  <c r="V404" i="18"/>
  <c r="X400" i="18"/>
  <c r="Y400" i="18" s="1"/>
  <c r="Z400" i="18" s="1"/>
  <c r="X384" i="18"/>
  <c r="Y384" i="18" s="1"/>
  <c r="Z384" i="18" s="1"/>
  <c r="V384" i="18"/>
  <c r="X377" i="18"/>
  <c r="Y377" i="18" s="1"/>
  <c r="Z377" i="18" s="1"/>
  <c r="V377" i="18"/>
  <c r="X238" i="18"/>
  <c r="Y238" i="18" s="1"/>
  <c r="Z238" i="18" s="1"/>
  <c r="V182" i="18"/>
  <c r="X182" i="18"/>
  <c r="Y182" i="18" s="1"/>
  <c r="Z182" i="18" s="1"/>
  <c r="X79" i="18"/>
  <c r="Y79" i="18" s="1"/>
  <c r="Z79" i="18" s="1"/>
  <c r="X75" i="18"/>
  <c r="Y75" i="18" s="1"/>
  <c r="Z75" i="18" s="1"/>
  <c r="V75" i="18"/>
  <c r="V21" i="18"/>
  <c r="X21" i="18"/>
  <c r="Y21" i="18" s="1"/>
  <c r="Z21" i="18" s="1"/>
  <c r="X9" i="18"/>
  <c r="Y9" i="18" s="1"/>
  <c r="Z9" i="18" s="1"/>
  <c r="V9" i="18"/>
  <c r="V284" i="18"/>
  <c r="X93" i="18"/>
  <c r="Y93" i="18" s="1"/>
  <c r="Z93" i="18" s="1"/>
  <c r="V93" i="18"/>
  <c r="X29" i="18"/>
  <c r="Y29" i="18" s="1"/>
  <c r="Z29" i="18" s="1"/>
  <c r="V29" i="18"/>
  <c r="X237" i="18"/>
  <c r="Y237" i="18" s="1"/>
  <c r="Z237" i="18" s="1"/>
  <c r="V237" i="18"/>
  <c r="X138" i="18"/>
  <c r="Y138" i="18" s="1"/>
  <c r="Z138" i="18" s="1"/>
  <c r="V138" i="18"/>
  <c r="X72" i="18"/>
  <c r="Y72" i="18" s="1"/>
  <c r="Z72" i="18" s="1"/>
  <c r="V72" i="18"/>
  <c r="X375" i="18"/>
  <c r="Y375" i="18" s="1"/>
  <c r="Z375" i="18" s="1"/>
  <c r="V375" i="18"/>
  <c r="X333" i="18"/>
  <c r="Y333" i="18" s="1"/>
  <c r="Z333" i="18" s="1"/>
  <c r="V333" i="18"/>
  <c r="X151" i="18"/>
  <c r="Y151" i="18" s="1"/>
  <c r="Z151" i="18" s="1"/>
  <c r="V151" i="18"/>
  <c r="V261" i="18"/>
  <c r="X351" i="18"/>
  <c r="Y351" i="18" s="1"/>
  <c r="Z351" i="18" s="1"/>
  <c r="V351" i="18"/>
  <c r="X269" i="18"/>
  <c r="Y269" i="18" s="1"/>
  <c r="Z269" i="18" s="1"/>
  <c r="V269" i="18"/>
  <c r="V231" i="18"/>
  <c r="X231" i="18"/>
  <c r="Y231" i="18" s="1"/>
  <c r="Z231" i="18" s="1"/>
  <c r="X173" i="18"/>
  <c r="Y173" i="18" s="1"/>
  <c r="Z173" i="18" s="1"/>
  <c r="V173" i="18"/>
  <c r="X91" i="18"/>
  <c r="Y91" i="18" s="1"/>
  <c r="Z91" i="18" s="1"/>
  <c r="V91" i="18"/>
  <c r="V137" i="18"/>
  <c r="X365" i="18"/>
  <c r="Y365" i="18" s="1"/>
  <c r="Z365" i="18" s="1"/>
  <c r="V365" i="18"/>
  <c r="X327" i="18"/>
  <c r="Y327" i="18" s="1"/>
  <c r="Z327" i="18" s="1"/>
  <c r="V327" i="18"/>
  <c r="X230" i="18"/>
  <c r="Y230" i="18" s="1"/>
  <c r="Z230" i="18" s="1"/>
  <c r="V230" i="18"/>
  <c r="X172" i="18"/>
  <c r="Y172" i="18" s="1"/>
  <c r="Z172" i="18" s="1"/>
  <c r="V172" i="18"/>
  <c r="X159" i="18"/>
  <c r="Y159" i="18" s="1"/>
  <c r="Z159" i="18" s="1"/>
  <c r="V159" i="18"/>
  <c r="X120" i="18"/>
  <c r="Y120" i="18" s="1"/>
  <c r="Z120" i="18" s="1"/>
  <c r="V120" i="18"/>
  <c r="X90" i="18"/>
  <c r="Y90" i="18" s="1"/>
  <c r="Z90" i="18" s="1"/>
  <c r="V90" i="18"/>
  <c r="X86" i="18"/>
  <c r="Y86" i="18" s="1"/>
  <c r="Z86" i="18" s="1"/>
  <c r="V86" i="18"/>
  <c r="X60" i="18"/>
  <c r="Y60" i="18" s="1"/>
  <c r="Z60" i="18" s="1"/>
  <c r="V60" i="18"/>
  <c r="X55" i="18"/>
  <c r="Y55" i="18" s="1"/>
  <c r="Z55" i="18" s="1"/>
  <c r="V55" i="18"/>
  <c r="X16" i="18"/>
  <c r="Y16" i="18" s="1"/>
  <c r="Z16" i="18" s="1"/>
  <c r="V16" i="18"/>
  <c r="V448" i="18"/>
  <c r="V289" i="18"/>
  <c r="V274" i="18"/>
  <c r="V180" i="18"/>
  <c r="V112" i="18"/>
  <c r="V49" i="18"/>
  <c r="V139" i="18"/>
  <c r="X139" i="18"/>
  <c r="Y139" i="18" s="1"/>
  <c r="Z139" i="18" s="1"/>
  <c r="X131" i="18"/>
  <c r="Y131" i="18" s="1"/>
  <c r="Z131" i="18" s="1"/>
  <c r="V131" i="18"/>
  <c r="X103" i="18"/>
  <c r="Y103" i="18" s="1"/>
  <c r="Z103" i="18" s="1"/>
  <c r="V103" i="18"/>
  <c r="X73" i="18"/>
  <c r="Y73" i="18" s="1"/>
  <c r="Z73" i="18" s="1"/>
  <c r="V73" i="18"/>
  <c r="X53" i="18"/>
  <c r="Y53" i="18" s="1"/>
  <c r="Z53" i="18" s="1"/>
  <c r="V53" i="18"/>
  <c r="V212" i="18"/>
  <c r="X450" i="18"/>
  <c r="Y450" i="18" s="1"/>
  <c r="Z450" i="18" s="1"/>
  <c r="V450" i="18"/>
  <c r="X410" i="18"/>
  <c r="Y410" i="18" s="1"/>
  <c r="Z410" i="18" s="1"/>
  <c r="V410" i="18"/>
  <c r="X399" i="18"/>
  <c r="Y399" i="18" s="1"/>
  <c r="Z399" i="18" s="1"/>
  <c r="V399" i="18"/>
  <c r="V344" i="18"/>
  <c r="X344" i="18"/>
  <c r="Y344" i="18" s="1"/>
  <c r="Z344" i="18" s="1"/>
  <c r="X300" i="18"/>
  <c r="Y300" i="18" s="1"/>
  <c r="Z300" i="18" s="1"/>
  <c r="V300" i="18"/>
  <c r="X130" i="18"/>
  <c r="Y130" i="18" s="1"/>
  <c r="Z130" i="18" s="1"/>
  <c r="V130" i="18"/>
  <c r="X6" i="18"/>
  <c r="Y6" i="18" s="1"/>
  <c r="Z6" i="18" s="1"/>
  <c r="V6" i="18"/>
  <c r="V457" i="18"/>
  <c r="X457" i="18"/>
  <c r="Y457" i="18" s="1"/>
  <c r="Z457" i="18" s="1"/>
  <c r="X419" i="18"/>
  <c r="Y419" i="18" s="1"/>
  <c r="Z419" i="18" s="1"/>
  <c r="V419" i="18"/>
  <c r="X227" i="18"/>
  <c r="Y227" i="18" s="1"/>
  <c r="Z227" i="18" s="1"/>
  <c r="V227" i="18"/>
  <c r="V160" i="18"/>
  <c r="X160" i="18"/>
  <c r="Y160" i="18" s="1"/>
  <c r="Z160" i="18" s="1"/>
  <c r="X129" i="18"/>
  <c r="Y129" i="18" s="1"/>
  <c r="Z129" i="18" s="1"/>
  <c r="V129" i="18"/>
  <c r="X102" i="18"/>
  <c r="Y102" i="18" s="1"/>
  <c r="Z102" i="18" s="1"/>
  <c r="V102" i="18"/>
  <c r="X97" i="18"/>
  <c r="Y97" i="18" s="1"/>
  <c r="Z97" i="18" s="1"/>
  <c r="V97" i="18"/>
  <c r="X12" i="18"/>
  <c r="Y12" i="18" s="1"/>
  <c r="Z12" i="18" s="1"/>
  <c r="V12" i="18"/>
  <c r="V185" i="18"/>
  <c r="V430" i="18"/>
  <c r="X430" i="18"/>
  <c r="Y430" i="18" s="1"/>
  <c r="Z430" i="18" s="1"/>
  <c r="X332" i="18"/>
  <c r="Y332" i="18" s="1"/>
  <c r="Z332" i="18" s="1"/>
  <c r="V332" i="18"/>
  <c r="X260" i="18"/>
  <c r="Y260" i="18" s="1"/>
  <c r="Z260" i="18" s="1"/>
  <c r="V260" i="18"/>
  <c r="X249" i="18"/>
  <c r="Y249" i="18" s="1"/>
  <c r="Z249" i="18" s="1"/>
  <c r="V249" i="18"/>
  <c r="V178" i="18"/>
  <c r="X178" i="18"/>
  <c r="Y178" i="18" s="1"/>
  <c r="Z178" i="18" s="1"/>
  <c r="X107" i="18"/>
  <c r="Y107" i="18" s="1"/>
  <c r="Z107" i="18" s="1"/>
  <c r="V107" i="18"/>
  <c r="X96" i="18"/>
  <c r="Y96" i="18" s="1"/>
  <c r="Z96" i="18" s="1"/>
  <c r="V96" i="18"/>
  <c r="X17" i="18"/>
  <c r="Y17" i="18" s="1"/>
  <c r="Z17" i="18" s="1"/>
  <c r="V17" i="18"/>
  <c r="V257" i="18"/>
  <c r="X418" i="18"/>
  <c r="Y418" i="18" s="1"/>
  <c r="Z418" i="18" s="1"/>
  <c r="V418" i="18"/>
  <c r="X342" i="18"/>
  <c r="Y342" i="18" s="1"/>
  <c r="Z342" i="18" s="1"/>
  <c r="V342" i="18"/>
  <c r="X217" i="18"/>
  <c r="Y217" i="18" s="1"/>
  <c r="Z217" i="18" s="1"/>
  <c r="V217" i="18"/>
  <c r="X187" i="18"/>
  <c r="Y187" i="18" s="1"/>
  <c r="Z187" i="18" s="1"/>
  <c r="V187" i="18"/>
  <c r="X163" i="18"/>
  <c r="Y163" i="18" s="1"/>
  <c r="Z163" i="18" s="1"/>
  <c r="V163" i="18"/>
  <c r="X115" i="18"/>
  <c r="Y115" i="18" s="1"/>
  <c r="Z115" i="18" s="1"/>
  <c r="V115" i="18"/>
  <c r="V76" i="18"/>
  <c r="X76" i="18"/>
  <c r="Y76" i="18" s="1"/>
  <c r="Z76" i="18" s="1"/>
  <c r="X64" i="18"/>
  <c r="Y64" i="18" s="1"/>
  <c r="Z64" i="18" s="1"/>
  <c r="V64" i="18"/>
  <c r="X10" i="18"/>
  <c r="Y10" i="18" s="1"/>
  <c r="Z10" i="18" s="1"/>
  <c r="V10" i="18"/>
  <c r="V352" i="18"/>
  <c r="V337" i="18"/>
  <c r="V273" i="18"/>
  <c r="V68" i="18"/>
  <c r="X287" i="18"/>
  <c r="Y287" i="18" s="1"/>
  <c r="Z287" i="18" s="1"/>
  <c r="V287" i="18"/>
  <c r="X310" i="18"/>
  <c r="Y310" i="18" s="1"/>
  <c r="Z310" i="18" s="1"/>
  <c r="V310" i="18"/>
  <c r="X205" i="18"/>
  <c r="Y205" i="18" s="1"/>
  <c r="Z205" i="18" s="1"/>
  <c r="V205" i="18"/>
  <c r="X192" i="18"/>
  <c r="Y192" i="18" s="1"/>
  <c r="Z192" i="18" s="1"/>
  <c r="V192" i="18"/>
  <c r="X66" i="18"/>
  <c r="Y66" i="18" s="1"/>
  <c r="Z66" i="18" s="1"/>
  <c r="V66" i="18"/>
  <c r="X61" i="18"/>
  <c r="Y61" i="18" s="1"/>
  <c r="Z61" i="18" s="1"/>
  <c r="V61" i="18"/>
  <c r="X42" i="18"/>
  <c r="Y42" i="18" s="1"/>
  <c r="Z42" i="18" s="1"/>
  <c r="V42" i="18"/>
  <c r="X33" i="18"/>
  <c r="Y33" i="18" s="1"/>
  <c r="Z33" i="18" s="1"/>
  <c r="V33" i="18"/>
  <c r="V345" i="18"/>
  <c r="V201" i="18"/>
  <c r="V175" i="18"/>
  <c r="V89" i="18"/>
  <c r="X326" i="18"/>
  <c r="Y326" i="18" s="1"/>
  <c r="Z326" i="18" s="1"/>
  <c r="V326" i="18"/>
  <c r="X262" i="18"/>
  <c r="Y262" i="18" s="1"/>
  <c r="Z262" i="18" s="1"/>
  <c r="V262" i="18"/>
  <c r="X157" i="18"/>
  <c r="Y157" i="18" s="1"/>
  <c r="Z157" i="18" s="1"/>
  <c r="V157" i="18"/>
  <c r="X294" i="18"/>
  <c r="Y294" i="18" s="1"/>
  <c r="Z294" i="18" s="1"/>
  <c r="V294" i="18"/>
  <c r="X204" i="18"/>
  <c r="Y204" i="18" s="1"/>
  <c r="Z204" i="18" s="1"/>
  <c r="V204" i="18"/>
  <c r="X65" i="18"/>
  <c r="Y65" i="18" s="1"/>
  <c r="Z65" i="18" s="1"/>
  <c r="V65" i="18"/>
  <c r="X50" i="18"/>
  <c r="Y50" i="18" s="1"/>
  <c r="Z50" i="18" s="1"/>
  <c r="V50" i="18"/>
  <c r="X32" i="18"/>
  <c r="Y32" i="18" s="1"/>
  <c r="Z32" i="18" s="1"/>
  <c r="V32" i="18"/>
  <c r="X18" i="18"/>
  <c r="Y18" i="18" s="1"/>
  <c r="Z18" i="18" s="1"/>
  <c r="V18" i="18"/>
  <c r="X13" i="18"/>
  <c r="Y13" i="18" s="1"/>
  <c r="Z13" i="18" s="1"/>
  <c r="V13" i="18"/>
  <c r="V440" i="18"/>
  <c r="V386" i="18"/>
  <c r="V236" i="18"/>
  <c r="V144" i="18"/>
  <c r="V88" i="18"/>
  <c r="U5" i="18"/>
  <c r="X5" i="18" l="1"/>
  <c r="Y5" i="18" s="1"/>
  <c r="Z5" i="18" s="1"/>
  <c r="AA289" i="18" s="1"/>
  <c r="V5" i="18"/>
  <c r="W451" i="18" s="1"/>
  <c r="W64" i="18"/>
  <c r="AA222" i="18" l="1"/>
  <c r="AA418" i="18"/>
  <c r="W182" i="18"/>
  <c r="AA407" i="18"/>
  <c r="W369" i="18"/>
  <c r="AA163" i="18"/>
  <c r="AA141" i="18"/>
  <c r="AA314" i="18"/>
  <c r="W217" i="18"/>
  <c r="AA164" i="18"/>
  <c r="W313" i="18"/>
  <c r="AA170" i="18"/>
  <c r="W212" i="18"/>
  <c r="W13" i="18"/>
  <c r="AA245" i="18"/>
  <c r="W404" i="18"/>
  <c r="W72" i="18"/>
  <c r="W152" i="18"/>
  <c r="AA436" i="18"/>
  <c r="AA113" i="18"/>
  <c r="AA339" i="18"/>
  <c r="AA302" i="18"/>
  <c r="W6" i="18"/>
  <c r="W364" i="18"/>
  <c r="W284" i="18"/>
  <c r="W162" i="18"/>
  <c r="W90" i="18"/>
  <c r="W303" i="18"/>
  <c r="AA97" i="18"/>
  <c r="AA114" i="18"/>
  <c r="AA179" i="18"/>
  <c r="AA209" i="18"/>
  <c r="W394" i="18"/>
  <c r="W137" i="18"/>
  <c r="W96" i="18"/>
  <c r="W269" i="18"/>
  <c r="W249" i="18"/>
  <c r="W172" i="18"/>
  <c r="W263" i="18"/>
  <c r="AA149" i="18"/>
  <c r="W192" i="18"/>
  <c r="AA345" i="18"/>
  <c r="AA457" i="18"/>
  <c r="AA438" i="18"/>
  <c r="AA349" i="18"/>
  <c r="AA124" i="18"/>
  <c r="AA34" i="18"/>
  <c r="W298" i="18"/>
  <c r="W289" i="18"/>
  <c r="W389" i="18"/>
  <c r="W274" i="18"/>
  <c r="W309" i="18"/>
  <c r="W67" i="18"/>
  <c r="W187" i="18"/>
  <c r="AA379" i="18"/>
  <c r="W339" i="18"/>
  <c r="AA356" i="18"/>
  <c r="AA156" i="18"/>
  <c r="AA81" i="18"/>
  <c r="AA126" i="18"/>
  <c r="AA364" i="18"/>
  <c r="W324" i="18"/>
  <c r="W245" i="18"/>
  <c r="W167" i="18"/>
  <c r="W27" i="18"/>
  <c r="W329" i="18"/>
  <c r="W434" i="18"/>
  <c r="W42" i="18"/>
  <c r="W439" i="18"/>
  <c r="AA159" i="18"/>
  <c r="AA220" i="18"/>
  <c r="AA215" i="18"/>
  <c r="AA139" i="18"/>
  <c r="AA301" i="18"/>
  <c r="W178" i="18"/>
  <c r="W254" i="18"/>
  <c r="W102" i="18"/>
  <c r="W399" i="18"/>
  <c r="W424" i="18"/>
  <c r="W384" i="18"/>
  <c r="AA291" i="18"/>
  <c r="AA53" i="18"/>
  <c r="AA440" i="18"/>
  <c r="AA373" i="18"/>
  <c r="AA416" i="18"/>
  <c r="AA38" i="18"/>
  <c r="AA41" i="18"/>
  <c r="AA340" i="18"/>
  <c r="AA341" i="18"/>
  <c r="AA431" i="18"/>
  <c r="AA152" i="18"/>
  <c r="AA168" i="18"/>
  <c r="AA86" i="18"/>
  <c r="AA452" i="18"/>
  <c r="AA208" i="18"/>
  <c r="AA286" i="18"/>
  <c r="AA370" i="18"/>
  <c r="AA59" i="18"/>
  <c r="AA246" i="18"/>
  <c r="AA299" i="18"/>
  <c r="AA207" i="18"/>
  <c r="AA84" i="18"/>
  <c r="AA106" i="18"/>
  <c r="AA213" i="18"/>
  <c r="AA465" i="18"/>
  <c r="AA71" i="18"/>
  <c r="AA421" i="18"/>
  <c r="AA435" i="18"/>
  <c r="AA458" i="18"/>
  <c r="AA413" i="18"/>
  <c r="AA65" i="18"/>
  <c r="AA333" i="18"/>
  <c r="AA239" i="18"/>
  <c r="W149" i="18"/>
  <c r="W472" i="18"/>
  <c r="W471" i="18"/>
  <c r="W470" i="18"/>
  <c r="W469" i="18"/>
  <c r="W468" i="18"/>
  <c r="W467" i="18"/>
  <c r="W461" i="18"/>
  <c r="W460" i="18"/>
  <c r="W414" i="18"/>
  <c r="W197" i="18"/>
  <c r="W459" i="18"/>
  <c r="W22" i="18"/>
  <c r="W319" i="18"/>
  <c r="W77" i="18"/>
  <c r="W429" i="18"/>
  <c r="W349" i="18"/>
  <c r="W117" i="18"/>
  <c r="W444" i="18"/>
  <c r="W374" i="18"/>
  <c r="W234" i="18"/>
  <c r="W239" i="18"/>
  <c r="W62" i="18"/>
  <c r="W379" i="18"/>
  <c r="W224" i="18"/>
  <c r="W202" i="18"/>
  <c r="W279" i="18"/>
  <c r="W229" i="18"/>
  <c r="W454" i="18"/>
  <c r="W142" i="18"/>
  <c r="W46" i="18"/>
  <c r="W79" i="18"/>
  <c r="W207" i="18"/>
  <c r="W122" i="18"/>
  <c r="W354" i="18"/>
  <c r="W38" i="18"/>
  <c r="W409" i="18"/>
  <c r="W127" i="18"/>
  <c r="W259" i="18"/>
  <c r="W392" i="18"/>
  <c r="W132" i="18"/>
  <c r="W466" i="18"/>
  <c r="W147" i="18"/>
  <c r="W92" i="18"/>
  <c r="W112" i="18"/>
  <c r="W57" i="18"/>
  <c r="W52" i="18"/>
  <c r="W419" i="18"/>
  <c r="W344" i="18"/>
  <c r="W157" i="18"/>
  <c r="W32" i="18"/>
  <c r="W177" i="18"/>
  <c r="W17" i="18"/>
  <c r="W293" i="18"/>
  <c r="W332" i="18"/>
  <c r="AA382" i="18"/>
  <c r="AA381" i="18"/>
  <c r="AA80" i="18"/>
  <c r="AA270" i="18"/>
  <c r="AA154" i="18"/>
  <c r="AA336" i="18"/>
  <c r="AA17" i="18"/>
  <c r="AA256" i="18"/>
  <c r="AA176" i="18"/>
  <c r="AA451" i="18"/>
  <c r="AA425" i="18"/>
  <c r="AA402" i="18"/>
  <c r="AA459" i="18"/>
  <c r="AA255" i="18"/>
  <c r="AA238" i="18"/>
  <c r="AA295" i="18"/>
  <c r="AA67" i="18"/>
  <c r="AA298" i="18"/>
  <c r="AA142" i="18"/>
  <c r="AA177" i="18"/>
  <c r="AA183" i="18"/>
  <c r="AA330" i="18"/>
  <c r="AA310" i="18"/>
  <c r="AA305" i="18"/>
  <c r="W359" i="18"/>
  <c r="W107" i="18"/>
  <c r="W36" i="18"/>
  <c r="W120" i="18"/>
  <c r="W44" i="18"/>
  <c r="W50" i="18"/>
  <c r="W302" i="18"/>
  <c r="W337" i="18"/>
  <c r="W438" i="18"/>
  <c r="W160" i="18"/>
  <c r="W231" i="18"/>
  <c r="W358" i="18"/>
  <c r="W163" i="18"/>
  <c r="W39" i="18"/>
  <c r="W448" i="18"/>
  <c r="W89" i="18"/>
  <c r="W430" i="18"/>
  <c r="AA120" i="18"/>
  <c r="AA309" i="18"/>
  <c r="AA240" i="18"/>
  <c r="AA455" i="18"/>
  <c r="AA334" i="18"/>
  <c r="AA426" i="18"/>
  <c r="AA376" i="18"/>
  <c r="AA424" i="18"/>
  <c r="W86" i="18"/>
  <c r="W325" i="18"/>
  <c r="W144" i="18"/>
  <c r="AA366" i="18"/>
  <c r="AA257" i="18"/>
  <c r="AA414" i="18"/>
  <c r="AA26" i="18"/>
  <c r="AA395" i="18"/>
  <c r="AA297" i="18"/>
  <c r="AA172" i="18"/>
  <c r="AA5" i="18"/>
  <c r="W326" i="18"/>
  <c r="W123" i="18"/>
  <c r="W418" i="18"/>
  <c r="AA198" i="18"/>
  <c r="AA18" i="18"/>
  <c r="AA368" i="18"/>
  <c r="AA261" i="18"/>
  <c r="AA329" i="18"/>
  <c r="AA271" i="18"/>
  <c r="AA187" i="18"/>
  <c r="AA211" i="18"/>
  <c r="AA175" i="18"/>
  <c r="AA328" i="18"/>
  <c r="AA224" i="18"/>
  <c r="AA191" i="18"/>
  <c r="AA137" i="18"/>
  <c r="AA7" i="18"/>
  <c r="AA389" i="18"/>
  <c r="AA167" i="18"/>
  <c r="AA456" i="18"/>
  <c r="AA282" i="18"/>
  <c r="AA367" i="18"/>
  <c r="AA281" i="18"/>
  <c r="AA214" i="18"/>
  <c r="AA273" i="18"/>
  <c r="AA412" i="18"/>
  <c r="AA279" i="18"/>
  <c r="AA90" i="18"/>
  <c r="AA258" i="18"/>
  <c r="W411" i="18"/>
  <c r="W191" i="18"/>
  <c r="W49" i="18"/>
  <c r="W54" i="18"/>
  <c r="W440" i="18"/>
  <c r="W264" i="18"/>
  <c r="W350" i="18"/>
  <c r="W180" i="18"/>
  <c r="W342" i="18"/>
  <c r="W93" i="18"/>
  <c r="W345" i="18"/>
  <c r="W352" i="18"/>
  <c r="W12" i="18"/>
  <c r="W129" i="18"/>
  <c r="W131" i="18"/>
  <c r="W5" i="18"/>
  <c r="W133" i="18"/>
  <c r="W170" i="18"/>
  <c r="W189" i="18"/>
  <c r="W125" i="18"/>
  <c r="W58" i="18"/>
  <c r="W128" i="18"/>
  <c r="W37" i="18"/>
  <c r="W275" i="18"/>
  <c r="W378" i="18"/>
  <c r="W19" i="18"/>
  <c r="W228" i="18"/>
  <c r="W26" i="18"/>
  <c r="W104" i="18"/>
  <c r="W140" i="18"/>
  <c r="W243" i="18"/>
  <c r="W464" i="18"/>
  <c r="W106" i="18"/>
  <c r="W347" i="18"/>
  <c r="W141" i="18"/>
  <c r="W412" i="18"/>
  <c r="W179" i="18"/>
  <c r="W314" i="18"/>
  <c r="W210" i="18"/>
  <c r="W280" i="18"/>
  <c r="W211" i="18"/>
  <c r="W244" i="18"/>
  <c r="W381" i="18"/>
  <c r="W108" i="18"/>
  <c r="W186" i="18"/>
  <c r="W200" i="18"/>
  <c r="W307" i="18"/>
  <c r="W219" i="18"/>
  <c r="W83" i="18"/>
  <c r="W413" i="18"/>
  <c r="W176" i="18"/>
  <c r="W47" i="18"/>
  <c r="W458" i="18"/>
  <c r="W98" i="18"/>
  <c r="W80" i="18"/>
  <c r="W436" i="18"/>
  <c r="W398" i="18"/>
  <c r="W8" i="18"/>
  <c r="W306" i="18"/>
  <c r="W232" i="18"/>
  <c r="W246" i="18"/>
  <c r="W328" i="18"/>
  <c r="W209" i="18"/>
  <c r="W391" i="18"/>
  <c r="W348" i="18"/>
  <c r="W30" i="18"/>
  <c r="W296" i="18"/>
  <c r="W445" i="18"/>
  <c r="W316" i="18"/>
  <c r="W56" i="18"/>
  <c r="W396" i="18"/>
  <c r="W395" i="18"/>
  <c r="W362" i="18"/>
  <c r="W111" i="18"/>
  <c r="W393" i="18"/>
  <c r="W388" i="18"/>
  <c r="W383" i="18"/>
  <c r="W193" i="18"/>
  <c r="W357" i="18"/>
  <c r="W223" i="18"/>
  <c r="W441" i="18"/>
  <c r="W226" i="18"/>
  <c r="W150" i="18"/>
  <c r="W7" i="18"/>
  <c r="W215" i="18"/>
  <c r="W321" i="18"/>
  <c r="W322" i="18"/>
  <c r="W278" i="18"/>
  <c r="W146" i="18"/>
  <c r="W31" i="18"/>
  <c r="W271" i="18"/>
  <c r="W85" i="18"/>
  <c r="W270" i="18"/>
  <c r="W63" i="18"/>
  <c r="W380" i="18"/>
  <c r="W169" i="18"/>
  <c r="W372" i="18"/>
  <c r="W360" i="18"/>
  <c r="W250" i="18"/>
  <c r="W291" i="18"/>
  <c r="W206" i="18"/>
  <c r="W363" i="18"/>
  <c r="W330" i="18"/>
  <c r="W59" i="18"/>
  <c r="W20" i="18"/>
  <c r="W371" i="18"/>
  <c r="W221" i="18"/>
  <c r="W148" i="18"/>
  <c r="W367" i="18"/>
  <c r="W165" i="18"/>
  <c r="W276" i="18"/>
  <c r="W356" i="18"/>
  <c r="W214" i="18"/>
  <c r="W11" i="18"/>
  <c r="W190" i="18"/>
  <c r="W168" i="18"/>
  <c r="W100" i="18"/>
  <c r="W174" i="18"/>
  <c r="W248" i="18"/>
  <c r="W305" i="18"/>
  <c r="W255" i="18"/>
  <c r="W295" i="18"/>
  <c r="W23" i="18"/>
  <c r="W311" i="18"/>
  <c r="W382" i="18"/>
  <c r="W312" i="18"/>
  <c r="W195" i="18"/>
  <c r="W446" i="18"/>
  <c r="W428" i="18"/>
  <c r="W400" i="18"/>
  <c r="W416" i="18"/>
  <c r="W443" i="18"/>
  <c r="W43" i="18"/>
  <c r="W290" i="18"/>
  <c r="W225" i="18"/>
  <c r="W81" i="18"/>
  <c r="W40" i="18"/>
  <c r="W253" i="18"/>
  <c r="W455" i="18"/>
  <c r="W315" i="18"/>
  <c r="W155" i="18"/>
  <c r="W181" i="18"/>
  <c r="W405" i="18"/>
  <c r="W121" i="18"/>
  <c r="W164" i="18"/>
  <c r="W402" i="18"/>
  <c r="W94" i="18"/>
  <c r="W28" i="18"/>
  <c r="W71" i="18"/>
  <c r="W235" i="18"/>
  <c r="W318" i="18"/>
  <c r="W109" i="18"/>
  <c r="W376" i="18"/>
  <c r="W258" i="18"/>
  <c r="W341" i="18"/>
  <c r="W99" i="18"/>
  <c r="W116" i="18"/>
  <c r="W370" i="18"/>
  <c r="W70" i="18"/>
  <c r="W15" i="18"/>
  <c r="W437" i="18"/>
  <c r="W449" i="18"/>
  <c r="W336" i="18"/>
  <c r="W447" i="18"/>
  <c r="W366" i="18"/>
  <c r="W161" i="18"/>
  <c r="W403" i="18"/>
  <c r="W465" i="18"/>
  <c r="W426" i="18"/>
  <c r="W320" i="18"/>
  <c r="W456" i="18"/>
  <c r="W408" i="18"/>
  <c r="W252" i="18"/>
  <c r="W463" i="18"/>
  <c r="W143" i="18"/>
  <c r="W422" i="18"/>
  <c r="W95" i="18"/>
  <c r="W188" i="18"/>
  <c r="W101" i="18"/>
  <c r="W353" i="18"/>
  <c r="W334" i="18"/>
  <c r="W373" i="18"/>
  <c r="W78" i="18"/>
  <c r="W387" i="18"/>
  <c r="W433" i="18"/>
  <c r="W41" i="18"/>
  <c r="W267" i="18"/>
  <c r="W256" i="18"/>
  <c r="W198" i="18"/>
  <c r="W431" i="18"/>
  <c r="W126" i="18"/>
  <c r="W317" i="18"/>
  <c r="W216" i="18"/>
  <c r="W110" i="18"/>
  <c r="W87" i="18"/>
  <c r="W51" i="18"/>
  <c r="W14" i="18"/>
  <c r="W218" i="18"/>
  <c r="W343" i="18"/>
  <c r="W401" i="18"/>
  <c r="W286" i="18"/>
  <c r="W208" i="18"/>
  <c r="W299" i="18"/>
  <c r="W397" i="18"/>
  <c r="W251" i="18"/>
  <c r="W82" i="18"/>
  <c r="W406" i="18"/>
  <c r="W420" i="18"/>
  <c r="W213" i="18"/>
  <c r="W288" i="18"/>
  <c r="W199" i="18"/>
  <c r="W266" i="18"/>
  <c r="W331" i="18"/>
  <c r="W427" i="18"/>
  <c r="W134" i="18"/>
  <c r="W452" i="18"/>
  <c r="W34" i="18"/>
  <c r="W105" i="18"/>
  <c r="W184" i="18"/>
  <c r="W415" i="18"/>
  <c r="W335" i="18"/>
  <c r="W283" i="18"/>
  <c r="W183" i="18"/>
  <c r="W196" i="18"/>
  <c r="W453" i="18"/>
  <c r="W304" i="18"/>
  <c r="W220" i="18"/>
  <c r="W156" i="18"/>
  <c r="W203" i="18"/>
  <c r="W113" i="18"/>
  <c r="W153" i="18"/>
  <c r="W407" i="18"/>
  <c r="W238" i="18"/>
  <c r="W69" i="18"/>
  <c r="W340" i="18"/>
  <c r="W338" i="18"/>
  <c r="W135" i="18"/>
  <c r="W166" i="18"/>
  <c r="W242" i="18"/>
  <c r="W323" i="18"/>
  <c r="W417" i="18"/>
  <c r="W45" i="18"/>
  <c r="W240" i="18"/>
  <c r="W361" i="18"/>
  <c r="W355" i="18"/>
  <c r="W423" i="18"/>
  <c r="W390" i="18"/>
  <c r="W194" i="18"/>
  <c r="W265" i="18"/>
  <c r="W277" i="18"/>
  <c r="W124" i="18"/>
  <c r="W136" i="18"/>
  <c r="W91" i="18"/>
  <c r="W9" i="18"/>
  <c r="W233" i="18"/>
  <c r="W60" i="18"/>
  <c r="AA399" i="18"/>
  <c r="AA74" i="18"/>
  <c r="AA285" i="18"/>
  <c r="AA422" i="18"/>
  <c r="AA202" i="18"/>
  <c r="AA398" i="18"/>
  <c r="AA54" i="18"/>
  <c r="AA19" i="18"/>
  <c r="AA146" i="18"/>
  <c r="AA39" i="18"/>
  <c r="AA244" i="18"/>
  <c r="AA110" i="18"/>
  <c r="AA352" i="18"/>
  <c r="AA85" i="18"/>
  <c r="AA155" i="18"/>
  <c r="AA29" i="18"/>
  <c r="AA317" i="18"/>
  <c r="AA274" i="18"/>
  <c r="AA449" i="18"/>
  <c r="AA134" i="18"/>
  <c r="AA28" i="18"/>
  <c r="AA350" i="18"/>
  <c r="AA107" i="18"/>
  <c r="AA394" i="18"/>
  <c r="AA121" i="18"/>
  <c r="AA197" i="18"/>
  <c r="AA9" i="18"/>
  <c r="AA247" i="18"/>
  <c r="AA276" i="18"/>
  <c r="AA87" i="18"/>
  <c r="AA199" i="18"/>
  <c r="AA371" i="18"/>
  <c r="AA316" i="18"/>
  <c r="AA165" i="18"/>
  <c r="AA125" i="18"/>
  <c r="AA410" i="18"/>
  <c r="AA31" i="18"/>
  <c r="AA312" i="18"/>
  <c r="AA403" i="18"/>
  <c r="AA153" i="18"/>
  <c r="AA386" i="18"/>
  <c r="AA93" i="18"/>
  <c r="AA70" i="18"/>
  <c r="AA50" i="18"/>
  <c r="AA385" i="18"/>
  <c r="AA47" i="18"/>
  <c r="AA303" i="18"/>
  <c r="AA109" i="18"/>
  <c r="AA315" i="18"/>
  <c r="AA200" i="18"/>
  <c r="AA143" i="18"/>
  <c r="AA135" i="18"/>
  <c r="AA306" i="18"/>
  <c r="AA98" i="18"/>
  <c r="AA55" i="18"/>
  <c r="AA58" i="18"/>
  <c r="AA243" i="18"/>
  <c r="AA267" i="18"/>
  <c r="AA409" i="18"/>
  <c r="AA127" i="18"/>
  <c r="AA390" i="18"/>
  <c r="AA287" i="18"/>
  <c r="AA45" i="18"/>
  <c r="AA108" i="18"/>
  <c r="AA223" i="18"/>
  <c r="AA362" i="18"/>
  <c r="AA450" i="18"/>
  <c r="AA96" i="18"/>
  <c r="AA174" i="18"/>
  <c r="AA94" i="18"/>
  <c r="AA128" i="18"/>
  <c r="AA252" i="18"/>
  <c r="AA230" i="18"/>
  <c r="AA293" i="18"/>
  <c r="AA116" i="18"/>
  <c r="AA294" i="18"/>
  <c r="AA311" i="18"/>
  <c r="AA205" i="18"/>
  <c r="AA201" i="18"/>
  <c r="AA89" i="18"/>
  <c r="AA278" i="18"/>
  <c r="AA99" i="18"/>
  <c r="AA342" i="18"/>
  <c r="AA122" i="18"/>
  <c r="AA24" i="18"/>
  <c r="AA253" i="18"/>
  <c r="AA16" i="18"/>
  <c r="AA411" i="18"/>
  <c r="AA300" i="18"/>
  <c r="AA44" i="18"/>
  <c r="AA150" i="18"/>
  <c r="AA188" i="18"/>
  <c r="AA344" i="18"/>
  <c r="AA248" i="18"/>
  <c r="AA68" i="18"/>
  <c r="AA405" i="18"/>
  <c r="AA102" i="18"/>
  <c r="AA269" i="18"/>
  <c r="AA20" i="18"/>
  <c r="AA228" i="18"/>
  <c r="AA100" i="18"/>
  <c r="AA60" i="18"/>
  <c r="AA428" i="18"/>
  <c r="W230" i="18"/>
  <c r="W33" i="18"/>
  <c r="W74" i="18"/>
  <c r="W442" i="18"/>
  <c r="W24" i="18"/>
  <c r="W333" i="18"/>
  <c r="AA332" i="18"/>
  <c r="AA46" i="18"/>
  <c r="AA103" i="18"/>
  <c r="AA133" i="18"/>
  <c r="AA221" i="18"/>
  <c r="AA14" i="18"/>
  <c r="AA251" i="18"/>
  <c r="AA284" i="18"/>
  <c r="AA36" i="18"/>
  <c r="AA463" i="18"/>
  <c r="AA322" i="18"/>
  <c r="AA186" i="18"/>
  <c r="AA304" i="18"/>
  <c r="AA77" i="18"/>
  <c r="AA441" i="18"/>
  <c r="AA6" i="18"/>
  <c r="AA118" i="18"/>
  <c r="AA353" i="18"/>
  <c r="W268" i="18"/>
  <c r="W159" i="18"/>
  <c r="W16" i="18"/>
  <c r="W130" i="18"/>
  <c r="W73" i="18"/>
  <c r="W260" i="18"/>
  <c r="W114" i="18"/>
  <c r="AA12" i="18"/>
  <c r="W457" i="18"/>
  <c r="W308" i="18"/>
  <c r="AA219" i="18"/>
  <c r="AA266" i="18"/>
  <c r="AA69" i="18"/>
  <c r="AA338" i="18"/>
  <c r="AA218" i="18"/>
  <c r="AA171" i="18"/>
  <c r="AA420" i="18"/>
  <c r="AA51" i="18"/>
  <c r="AA453" i="18"/>
  <c r="AA445" i="18"/>
  <c r="AA272" i="18"/>
  <c r="AA380" i="18"/>
  <c r="AA72" i="18"/>
  <c r="AA161" i="18"/>
  <c r="AA448" i="18"/>
  <c r="AA375" i="18"/>
  <c r="AA351" i="18"/>
  <c r="AA225" i="18"/>
  <c r="AA288" i="18"/>
  <c r="AA423" i="18"/>
  <c r="AA216" i="18"/>
  <c r="AA92" i="18"/>
  <c r="AA130" i="18"/>
  <c r="AA417" i="18"/>
  <c r="AA138" i="18"/>
  <c r="AA313" i="18"/>
  <c r="AA193" i="18"/>
  <c r="AA136" i="18"/>
  <c r="AA217" i="18"/>
  <c r="AA319" i="18"/>
  <c r="AA15" i="18"/>
  <c r="AA275" i="18"/>
  <c r="W425" i="18"/>
  <c r="W103" i="18"/>
  <c r="W145" i="18"/>
  <c r="W97" i="18"/>
  <c r="W10" i="18"/>
  <c r="W222" i="18"/>
  <c r="W237" i="18"/>
  <c r="W35" i="18"/>
  <c r="AA400" i="18"/>
  <c r="AA335" i="18"/>
  <c r="AA148" i="18"/>
  <c r="AA95" i="18"/>
  <c r="AA212" i="18"/>
  <c r="AA43" i="18"/>
  <c r="AA346" i="18"/>
  <c r="AA160" i="18"/>
  <c r="AA320" i="18"/>
  <c r="AA204" i="18"/>
  <c r="AA260" i="18"/>
  <c r="AA263" i="18"/>
  <c r="AA361" i="18"/>
  <c r="AA354" i="18"/>
  <c r="AA119" i="18"/>
  <c r="AA437" i="18"/>
  <c r="AA112" i="18"/>
  <c r="AA393" i="18"/>
  <c r="AA433" i="18"/>
  <c r="AA355" i="18"/>
  <c r="AA290" i="18"/>
  <c r="AA359" i="18"/>
  <c r="AA348" i="18"/>
  <c r="AA11" i="18"/>
  <c r="AA63" i="18"/>
  <c r="AA101" i="18"/>
  <c r="AA280" i="18"/>
  <c r="AA337" i="18"/>
  <c r="AA173" i="18"/>
  <c r="AA347" i="18"/>
  <c r="AA232" i="18"/>
  <c r="AA185" i="18"/>
  <c r="AA132" i="18"/>
  <c r="AA181" i="18"/>
  <c r="AA254" i="18"/>
  <c r="AA131" i="18"/>
  <c r="AA384" i="18"/>
  <c r="AA8" i="18"/>
  <c r="AA454" i="18"/>
  <c r="AA189" i="18"/>
  <c r="AA73" i="18"/>
  <c r="AA83" i="18"/>
  <c r="AA358" i="18"/>
  <c r="AA378" i="18"/>
  <c r="W301" i="18"/>
  <c r="W292" i="18"/>
  <c r="W410" i="18"/>
  <c r="W227" i="18"/>
  <c r="W375" i="18"/>
  <c r="W377" i="18"/>
  <c r="W297" i="18"/>
  <c r="AA48" i="18"/>
  <c r="W115" i="18"/>
  <c r="W151" i="18"/>
  <c r="W294" i="18"/>
  <c r="W435" i="18"/>
  <c r="W66" i="18"/>
  <c r="W138" i="18"/>
  <c r="W175" i="18"/>
  <c r="W236" i="18"/>
  <c r="AA64" i="18"/>
  <c r="AA419" i="18"/>
  <c r="W88" i="18"/>
  <c r="W346" i="18"/>
  <c r="W310" i="18"/>
  <c r="W351" i="18"/>
  <c r="W386" i="18"/>
  <c r="W84" i="18"/>
  <c r="W48" i="18"/>
  <c r="W173" i="18"/>
  <c r="W385" i="18"/>
  <c r="W53" i="18"/>
  <c r="W273" i="18"/>
  <c r="AA430" i="18"/>
  <c r="AA331" i="18"/>
  <c r="AA182" i="18"/>
  <c r="AA32" i="18"/>
  <c r="AA169" i="18"/>
  <c r="AA434" i="18"/>
  <c r="AA79" i="18"/>
  <c r="AA443" i="18"/>
  <c r="AA429" i="18"/>
  <c r="AA249" i="18"/>
  <c r="AA82" i="18"/>
  <c r="AA308" i="18"/>
  <c r="AA321" i="18"/>
  <c r="AA296" i="18"/>
  <c r="AA227" i="18"/>
  <c r="AA231" i="18"/>
  <c r="AA357" i="18"/>
  <c r="AA369" i="18"/>
  <c r="AA241" i="18"/>
  <c r="AA10" i="18"/>
  <c r="W241" i="18"/>
  <c r="W432" i="18"/>
  <c r="W139" i="18"/>
  <c r="W154" i="18"/>
  <c r="W365" i="18"/>
  <c r="W450" i="18"/>
  <c r="W300" i="18"/>
  <c r="W368" i="18"/>
  <c r="AA259" i="18"/>
  <c r="AA178" i="18"/>
  <c r="AA27" i="18"/>
  <c r="AA206" i="18"/>
  <c r="AA442" i="18"/>
  <c r="AA377" i="18"/>
  <c r="AA30" i="18"/>
  <c r="AA88" i="18"/>
  <c r="AA326" i="18"/>
  <c r="AA157" i="18"/>
  <c r="AA49" i="18"/>
  <c r="AA307" i="18"/>
  <c r="AA406" i="18"/>
  <c r="AA91" i="18"/>
  <c r="AA42" i="18"/>
  <c r="AA277" i="18"/>
  <c r="AA111" i="18"/>
  <c r="AA324" i="18"/>
  <c r="AA33" i="18"/>
  <c r="AA190" i="18"/>
  <c r="W282" i="18"/>
  <c r="W281" i="18"/>
  <c r="W76" i="18"/>
  <c r="W25" i="18"/>
  <c r="W75" i="18"/>
  <c r="W327" i="18"/>
  <c r="AA268" i="18"/>
  <c r="AA23" i="18"/>
  <c r="AA360" i="18"/>
  <c r="AA166" i="18"/>
  <c r="AA401" i="18"/>
  <c r="AA210" i="18"/>
  <c r="AA250" i="18"/>
  <c r="AA192" i="18"/>
  <c r="AA115" i="18"/>
  <c r="AA323" i="18"/>
  <c r="AA57" i="18"/>
  <c r="AA292" i="18"/>
  <c r="AA52" i="18"/>
  <c r="AA117" i="18"/>
  <c r="AA184" i="18"/>
  <c r="AA372" i="18"/>
  <c r="AA13" i="18"/>
  <c r="AA62" i="18"/>
  <c r="AA158" i="18"/>
  <c r="AA432" i="18"/>
  <c r="AA343" i="18"/>
  <c r="AA195" i="18"/>
  <c r="AA318" i="18"/>
  <c r="AA392" i="18"/>
  <c r="AA233" i="18"/>
  <c r="AA365" i="18"/>
  <c r="AA75" i="18"/>
  <c r="AA444" i="18"/>
  <c r="AA404" i="18"/>
  <c r="AA25" i="18"/>
  <c r="AA105" i="18"/>
  <c r="AA104" i="18"/>
  <c r="W421" i="18"/>
  <c r="W119" i="18"/>
  <c r="W247" i="18"/>
  <c r="W262" i="18"/>
  <c r="W61" i="18"/>
  <c r="W287" i="18"/>
  <c r="W171" i="18"/>
  <c r="W204" i="18"/>
  <c r="AA387" i="18"/>
  <c r="AA439" i="18"/>
  <c r="AA397" i="18"/>
  <c r="AA447" i="18"/>
  <c r="AA236" i="18"/>
  <c r="AA388" i="18"/>
  <c r="AA391" i="18"/>
  <c r="AA464" i="18"/>
  <c r="AA76" i="18"/>
  <c r="AA123" i="18"/>
  <c r="AA180" i="18"/>
  <c r="AA408" i="18"/>
  <c r="AA37" i="18"/>
  <c r="AA427" i="18"/>
  <c r="AA446" i="18"/>
  <c r="AA78" i="18"/>
  <c r="AA21" i="18"/>
  <c r="AA234" i="18"/>
  <c r="AA203" i="18"/>
  <c r="AA40" i="18"/>
  <c r="AA144" i="18"/>
  <c r="AA383" i="18"/>
  <c r="AA396" i="18"/>
  <c r="AA327" i="18"/>
  <c r="AA283" i="18"/>
  <c r="AA235" i="18"/>
  <c r="AA196" i="18"/>
  <c r="AA140" i="18"/>
  <c r="AA145" i="18"/>
  <c r="AA374" i="18"/>
  <c r="AA35" i="18"/>
  <c r="AA61" i="18"/>
  <c r="AA162" i="18"/>
  <c r="AA226" i="18"/>
  <c r="AA242" i="18"/>
  <c r="AA325" i="18"/>
  <c r="AA147" i="18"/>
  <c r="AA56" i="18"/>
  <c r="AA262" i="18"/>
  <c r="AA151" i="18"/>
  <c r="AA363" i="18"/>
  <c r="AA229" i="18"/>
  <c r="AA22" i="18"/>
  <c r="AA194" i="18"/>
  <c r="AA415" i="18"/>
  <c r="AA237" i="18"/>
  <c r="AA264" i="18"/>
  <c r="AA66" i="18"/>
  <c r="AA265" i="18"/>
  <c r="W158" i="18"/>
  <c r="W118" i="18"/>
  <c r="W185" i="18"/>
  <c r="W261" i="18"/>
  <c r="W272" i="18"/>
  <c r="W29" i="18"/>
  <c r="W257" i="18"/>
  <c r="W18" i="18"/>
  <c r="W285" i="18"/>
  <c r="W68" i="18"/>
  <c r="W55" i="18"/>
  <c r="W65" i="18"/>
  <c r="W201" i="18"/>
  <c r="W205" i="18"/>
  <c r="W21" i="18"/>
  <c r="AA129" i="18"/>
  <c r="R477" i="18"/>
  <c r="R481" i="18" l="1"/>
  <c r="M477" i="18"/>
  <c r="M478" i="18"/>
  <c r="M479" i="18"/>
  <c r="M480" i="18"/>
  <c r="M481" i="18"/>
  <c r="M482" i="18"/>
  <c r="M483" i="18"/>
  <c r="M484" i="18"/>
  <c r="M485" i="18"/>
  <c r="M486" i="18"/>
  <c r="L478" i="18"/>
  <c r="L479" i="18"/>
  <c r="L480" i="18"/>
  <c r="L481" i="18"/>
  <c r="L482" i="18"/>
  <c r="L483" i="18"/>
  <c r="L484" i="18"/>
  <c r="L485" i="18"/>
  <c r="L486" i="18"/>
  <c r="L477" i="18"/>
  <c r="L487" i="18" l="1"/>
  <c r="R486" i="18" l="1"/>
  <c r="Q486" i="18"/>
  <c r="P486" i="18"/>
  <c r="O486" i="18"/>
  <c r="N486" i="18"/>
  <c r="K486" i="18"/>
  <c r="J486" i="18"/>
  <c r="I486" i="18"/>
  <c r="H486" i="18"/>
  <c r="G486" i="18"/>
  <c r="F486" i="18"/>
  <c r="E486" i="18"/>
  <c r="D486" i="18"/>
  <c r="R485" i="18"/>
  <c r="Q485" i="18"/>
  <c r="P485" i="18"/>
  <c r="O485" i="18"/>
  <c r="N485" i="18"/>
  <c r="K485" i="18"/>
  <c r="J485" i="18"/>
  <c r="I485" i="18"/>
  <c r="H485" i="18"/>
  <c r="G485" i="18"/>
  <c r="F485" i="18"/>
  <c r="E485" i="18"/>
  <c r="D485" i="18"/>
  <c r="R484" i="18"/>
  <c r="Q484" i="18"/>
  <c r="P484" i="18"/>
  <c r="O484" i="18"/>
  <c r="N484" i="18"/>
  <c r="K484" i="18"/>
  <c r="J484" i="18"/>
  <c r="I484" i="18"/>
  <c r="H484" i="18"/>
  <c r="G484" i="18"/>
  <c r="F484" i="18"/>
  <c r="E484" i="18"/>
  <c r="D484" i="18"/>
  <c r="R483" i="18"/>
  <c r="Q483" i="18"/>
  <c r="P483" i="18"/>
  <c r="O483" i="18"/>
  <c r="N483" i="18"/>
  <c r="K483" i="18"/>
  <c r="J483" i="18"/>
  <c r="I483" i="18"/>
  <c r="H483" i="18"/>
  <c r="G483" i="18"/>
  <c r="F483" i="18"/>
  <c r="E483" i="18"/>
  <c r="D483" i="18"/>
  <c r="R482" i="18"/>
  <c r="Q482" i="18"/>
  <c r="P482" i="18"/>
  <c r="O482" i="18"/>
  <c r="N482" i="18"/>
  <c r="K482" i="18"/>
  <c r="J482" i="18"/>
  <c r="I482" i="18"/>
  <c r="H482" i="18"/>
  <c r="G482" i="18"/>
  <c r="F482" i="18"/>
  <c r="E482" i="18"/>
  <c r="D482" i="18"/>
  <c r="Q481" i="18"/>
  <c r="P481" i="18"/>
  <c r="O481" i="18"/>
  <c r="N481" i="18"/>
  <c r="K481" i="18"/>
  <c r="J481" i="18"/>
  <c r="I481" i="18"/>
  <c r="H481" i="18"/>
  <c r="G481" i="18"/>
  <c r="F481" i="18"/>
  <c r="E481" i="18"/>
  <c r="D481" i="18"/>
  <c r="R480" i="18"/>
  <c r="Q480" i="18"/>
  <c r="P480" i="18"/>
  <c r="O480" i="18"/>
  <c r="N480" i="18"/>
  <c r="K480" i="18"/>
  <c r="J480" i="18"/>
  <c r="I480" i="18"/>
  <c r="H480" i="18"/>
  <c r="G480" i="18"/>
  <c r="F480" i="18"/>
  <c r="E480" i="18"/>
  <c r="D480" i="18"/>
  <c r="R479" i="18"/>
  <c r="Q479" i="18"/>
  <c r="P479" i="18"/>
  <c r="O479" i="18"/>
  <c r="N479" i="18"/>
  <c r="K479" i="18"/>
  <c r="J479" i="18"/>
  <c r="I479" i="18"/>
  <c r="H479" i="18"/>
  <c r="G479" i="18"/>
  <c r="F479" i="18"/>
  <c r="E479" i="18"/>
  <c r="D479" i="18"/>
  <c r="R478" i="18"/>
  <c r="Q478" i="18"/>
  <c r="P478" i="18"/>
  <c r="O478" i="18"/>
  <c r="N478" i="18"/>
  <c r="K478" i="18"/>
  <c r="J478" i="18"/>
  <c r="I478" i="18"/>
  <c r="H478" i="18"/>
  <c r="G478" i="18"/>
  <c r="F478" i="18"/>
  <c r="E478" i="18"/>
  <c r="D478" i="18"/>
  <c r="Q477" i="18"/>
  <c r="P477" i="18"/>
  <c r="O477" i="18"/>
  <c r="N477" i="18"/>
  <c r="K477" i="18"/>
  <c r="J477" i="18"/>
  <c r="I477" i="18"/>
  <c r="H477" i="18"/>
  <c r="G477" i="18"/>
  <c r="F477" i="18"/>
  <c r="E477" i="18"/>
  <c r="N5" i="15"/>
  <c r="N6" i="15" s="1"/>
  <c r="N7" i="15" s="1"/>
  <c r="N8" i="15" s="1"/>
  <c r="N9" i="15" s="1"/>
  <c r="N10" i="15" s="1"/>
  <c r="N11" i="15" s="1"/>
  <c r="N12" i="15" s="1"/>
  <c r="N13" i="15" s="1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" i="8"/>
  <c r="N6" i="8" s="1"/>
  <c r="N7" i="8" s="1"/>
  <c r="N8" i="8" s="1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N45" i="8" s="1"/>
  <c r="N46" i="8" s="1"/>
  <c r="N47" i="8" s="1"/>
  <c r="N48" i="8" s="1"/>
  <c r="N49" i="8" s="1"/>
  <c r="N50" i="8" s="1"/>
  <c r="N51" i="8" s="1"/>
  <c r="M4" i="13"/>
  <c r="L4" i="13"/>
  <c r="Y5" i="13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" i="4"/>
  <c r="N6" i="4" s="1"/>
  <c r="N7" i="4" s="1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" i="5"/>
  <c r="N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" i="6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" i="9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N5" i="10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487" i="18" l="1"/>
  <c r="C481" i="18"/>
  <c r="C485" i="18"/>
  <c r="H487" i="18"/>
  <c r="D487" i="18"/>
  <c r="M487" i="18"/>
  <c r="P487" i="18"/>
  <c r="R487" i="18"/>
  <c r="C486" i="18"/>
  <c r="C484" i="18"/>
  <c r="C479" i="18"/>
  <c r="C483" i="18"/>
  <c r="C482" i="18"/>
  <c r="C478" i="18"/>
  <c r="F487" i="18"/>
  <c r="O487" i="18"/>
  <c r="J487" i="18"/>
  <c r="C480" i="18"/>
  <c r="G487" i="18"/>
  <c r="I487" i="18"/>
  <c r="E487" i="18"/>
  <c r="Q487" i="18"/>
  <c r="K487" i="18"/>
  <c r="C477" i="18"/>
  <c r="C487" i="18" l="1"/>
</calcChain>
</file>

<file path=xl/sharedStrings.xml><?xml version="1.0" encoding="utf-8"?>
<sst xmlns="http://schemas.openxmlformats.org/spreadsheetml/2006/main" count="4862" uniqueCount="934">
  <si>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</si>
  <si>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</si>
  <si>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</si>
  <si>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</si>
  <si>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</si>
  <si>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</si>
  <si>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</si>
  <si>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</si>
  <si>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Nữ</t>
  </si>
  <si>
    <t>Khá</t>
  </si>
  <si>
    <t>Nam</t>
  </si>
  <si>
    <t>10A4</t>
  </si>
  <si>
    <t>10A5</t>
  </si>
  <si>
    <t>10A6</t>
  </si>
  <si>
    <t>10A7</t>
  </si>
  <si>
    <t>10A9</t>
  </si>
  <si>
    <t>10A10</t>
  </si>
  <si>
    <t>Lớp cũ</t>
  </si>
  <si>
    <t>Trường THPT Nguyễn Văn Tăng</t>
  </si>
  <si>
    <t>Anh</t>
  </si>
  <si>
    <t>Văn</t>
  </si>
  <si>
    <t>Lớp mới</t>
  </si>
  <si>
    <t>Toán</t>
  </si>
  <si>
    <t>Sỉ số</t>
  </si>
  <si>
    <t>Ghi chú</t>
  </si>
  <si>
    <t>Tiên tiến</t>
  </si>
  <si>
    <t>Họ và tên</t>
  </si>
  <si>
    <t>Lý</t>
  </si>
  <si>
    <t>Hóa</t>
  </si>
  <si>
    <t>Sinh</t>
  </si>
  <si>
    <t>Sử</t>
  </si>
  <si>
    <t>Địa</t>
  </si>
  <si>
    <t>Tin</t>
  </si>
  <si>
    <t>CD</t>
  </si>
  <si>
    <t>CN</t>
  </si>
  <si>
    <t>TD</t>
  </si>
  <si>
    <t>QP</t>
  </si>
  <si>
    <t>Đ</t>
  </si>
  <si>
    <t>Trung bình</t>
  </si>
  <si>
    <t>Học lại</t>
  </si>
  <si>
    <t>10A1</t>
  </si>
  <si>
    <t>6.6</t>
  </si>
  <si>
    <t>K</t>
  </si>
  <si>
    <t>7.0</t>
  </si>
  <si>
    <t>7.4</t>
  </si>
  <si>
    <t>6.9</t>
  </si>
  <si>
    <t>6.8</t>
  </si>
  <si>
    <t>6.3</t>
  </si>
  <si>
    <t>7.8</t>
  </si>
  <si>
    <t>7.5</t>
  </si>
  <si>
    <t>6.4</t>
  </si>
  <si>
    <t>5.0</t>
  </si>
  <si>
    <t>5.2</t>
  </si>
  <si>
    <t>13/02/2002</t>
  </si>
  <si>
    <t>10A2</t>
  </si>
  <si>
    <t>10A3</t>
  </si>
  <si>
    <t>Nguyễn Nhất Quý</t>
  </si>
  <si>
    <t>Nguyễn Thị Thanh Tuyền</t>
  </si>
  <si>
    <t>10A8</t>
  </si>
  <si>
    <t>CT</t>
  </si>
  <si>
    <t>Tổng</t>
  </si>
  <si>
    <t>DANH SÁCH HỌC SINH KHỐI 10 - NĂM HỌC 2018-2019</t>
  </si>
  <si>
    <t>Trường THCS</t>
  </si>
  <si>
    <t>Nơi sinh</t>
  </si>
  <si>
    <t>Nguyện vọng</t>
  </si>
  <si>
    <t>Nam Định</t>
  </si>
  <si>
    <t>Khánh Hòa</t>
  </si>
  <si>
    <t>Thanh Hóa</t>
  </si>
  <si>
    <t>Thành phố Hồ Chí Minh</t>
  </si>
  <si>
    <t>An Giang</t>
  </si>
  <si>
    <t>Ninh Bình</t>
  </si>
  <si>
    <t>23/11/2003</t>
  </si>
  <si>
    <t>Thái Bình</t>
  </si>
  <si>
    <t>07/11/2003</t>
  </si>
  <si>
    <t>Sóc Trăng</t>
  </si>
  <si>
    <t>Bình Định</t>
  </si>
  <si>
    <t>24/09/2003</t>
  </si>
  <si>
    <t xml:space="preserve"> Cần Thơ</t>
  </si>
  <si>
    <t>16/11/2003</t>
  </si>
  <si>
    <t>Đồng Nai</t>
  </si>
  <si>
    <t>Tiền Giang</t>
  </si>
  <si>
    <t>Bình Dương</t>
  </si>
  <si>
    <t>22/08/2003</t>
  </si>
  <si>
    <t>Quảng Ngãi</t>
  </si>
  <si>
    <t>02/06/2003</t>
  </si>
  <si>
    <t>24/10/2003</t>
  </si>
  <si>
    <t>08/12/2003</t>
  </si>
  <si>
    <t>31/03/2003</t>
  </si>
  <si>
    <t>20/12/2003</t>
  </si>
  <si>
    <t>14/07/2003</t>
  </si>
  <si>
    <t>21/04/2003</t>
  </si>
  <si>
    <t>Hà Tĩnh</t>
  </si>
  <si>
    <t>23/12/2003</t>
  </si>
  <si>
    <t>Trà Vinh</t>
  </si>
  <si>
    <t>Bình Phước</t>
  </si>
  <si>
    <t xml:space="preserve"> Bình Dương</t>
  </si>
  <si>
    <t>Hưng Yên</t>
  </si>
  <si>
    <t>Hải Dương</t>
  </si>
  <si>
    <t>Bình Thuận</t>
  </si>
  <si>
    <t>02/03/2003</t>
  </si>
  <si>
    <t>Phú Yên</t>
  </si>
  <si>
    <t>03/09/2003</t>
  </si>
  <si>
    <t>10/06/2003</t>
  </si>
  <si>
    <t>Hà Tây</t>
  </si>
  <si>
    <t>Long An</t>
  </si>
  <si>
    <t>22/11/2003</t>
  </si>
  <si>
    <t>20/02/2003</t>
  </si>
  <si>
    <t>Kiên Giang</t>
  </si>
  <si>
    <t>Cà Mau</t>
  </si>
  <si>
    <t xml:space="preserve"> Thành Phố Hồ Chí Minh</t>
  </si>
  <si>
    <t xml:space="preserve"> Tiền Giang</t>
  </si>
  <si>
    <t>Lâm Đồng</t>
  </si>
  <si>
    <t>21/08/2003</t>
  </si>
  <si>
    <t>19/06/2003</t>
  </si>
  <si>
    <t>24/07/2003</t>
  </si>
  <si>
    <t>Lớp</t>
  </si>
  <si>
    <t>Điểm TS10</t>
  </si>
  <si>
    <t>&gt;=30</t>
  </si>
  <si>
    <t>&gt;=20</t>
  </si>
  <si>
    <t>&gt;=28</t>
  </si>
  <si>
    <t>&gt;=26</t>
  </si>
  <si>
    <t>&gt;=24</t>
  </si>
  <si>
    <t>Phạm Thị Hồng Hạnh</t>
  </si>
  <si>
    <t>Trần Ngọc Ánh</t>
  </si>
  <si>
    <t>Nguyễn Thị Hồng Ngọc</t>
  </si>
  <si>
    <t>Nguyễn Ngọc Thảo Nguyên</t>
  </si>
  <si>
    <t>Nguyễn Xuân Hồng Sơn</t>
  </si>
  <si>
    <t>Nguyễn Tấn Tài</t>
  </si>
  <si>
    <t>Trần Thanh Thương</t>
  </si>
  <si>
    <t>Phạm Hoàng Minh Trí</t>
  </si>
  <si>
    <t>Nguyễn Ngọc Như Ý</t>
  </si>
  <si>
    <t>Trần Thị Như Ý</t>
  </si>
  <si>
    <t>Trần Thị Yến Nhi</t>
  </si>
  <si>
    <t>Nguyễn Thị Bích Trâm</t>
  </si>
  <si>
    <t>Nguyễn Ngọc Mai</t>
  </si>
  <si>
    <t>Thcs Lê Văn Việt</t>
  </si>
  <si>
    <t>Nguyễn Văn Thuận</t>
  </si>
  <si>
    <t>Nguyễn Nhật Hào</t>
  </si>
  <si>
    <t>&gt;=22</t>
  </si>
  <si>
    <t>LỚP: 10A1</t>
  </si>
  <si>
    <t>LỚP: 10A2</t>
  </si>
  <si>
    <t>LỚP: 10A3</t>
  </si>
  <si>
    <t>LỚP: 10A4</t>
  </si>
  <si>
    <t>LỚP: 10A5</t>
  </si>
  <si>
    <t>LỚP: 10A6</t>
  </si>
  <si>
    <t>LỚP: 10A7</t>
  </si>
  <si>
    <t>LỚP: 10A8</t>
  </si>
  <si>
    <t>LỚP: 10A9</t>
  </si>
  <si>
    <t>LỚP: 10A10</t>
  </si>
  <si>
    <t>THCS XUÂN TRƯỜNG</t>
  </si>
  <si>
    <t>THCS HOA LƯ</t>
  </si>
  <si>
    <t>Đăk Nông</t>
  </si>
  <si>
    <t>Hậu Giang</t>
  </si>
  <si>
    <t xml:space="preserve"> AN GIANG</t>
  </si>
  <si>
    <t>Huế</t>
  </si>
  <si>
    <t>Vĩnh Phúc</t>
  </si>
  <si>
    <t>Bạc Liêu</t>
  </si>
  <si>
    <t>Quảng Bình</t>
  </si>
  <si>
    <t>Cần Thơ</t>
  </si>
  <si>
    <t xml:space="preserve"> Hà Tĩnh</t>
  </si>
  <si>
    <t>Đồng Nai</t>
  </si>
  <si>
    <t xml:space="preserve"> Bạc Liêu</t>
  </si>
  <si>
    <t xml:space="preserve">Đồng Nai </t>
  </si>
  <si>
    <t xml:space="preserve"> Bình Phước</t>
  </si>
  <si>
    <t xml:space="preserve"> Bến Tre</t>
  </si>
  <si>
    <t xml:space="preserve"> Khánh Hòa</t>
  </si>
  <si>
    <t xml:space="preserve"> Gia Lai</t>
  </si>
  <si>
    <t>Quảng Trị</t>
  </si>
  <si>
    <t xml:space="preserve"> Thanh Hóa</t>
  </si>
  <si>
    <t xml:space="preserve"> Hải Dương</t>
  </si>
  <si>
    <t>Quảng Nam</t>
  </si>
  <si>
    <t xml:space="preserve"> Thành phố Hồ Chí Minh</t>
  </si>
  <si>
    <t xml:space="preserve"> Bình Định</t>
  </si>
  <si>
    <t>Thành Phố Hồ Chí Minh</t>
  </si>
  <si>
    <t>25/08/2004</t>
  </si>
  <si>
    <t>11/04/2004</t>
  </si>
  <si>
    <t>23/06/2004</t>
  </si>
  <si>
    <t>23/09/2004</t>
  </si>
  <si>
    <t>06/11/2004</t>
  </si>
  <si>
    <t>30/08/2004</t>
  </si>
  <si>
    <t>26/09/2004</t>
  </si>
  <si>
    <t>17/11/2004</t>
  </si>
  <si>
    <t>30/01/2004</t>
  </si>
  <si>
    <t>25/04/2004</t>
  </si>
  <si>
    <t>21/02/2004</t>
  </si>
  <si>
    <t>22/10/2004</t>
  </si>
  <si>
    <t>23/01/2004</t>
  </si>
  <si>
    <t>05/11/2004</t>
  </si>
  <si>
    <t>16/07/2004</t>
  </si>
  <si>
    <t>14/09/2004</t>
  </si>
  <si>
    <t>16/03/2004</t>
  </si>
  <si>
    <t>10/09/2004</t>
  </si>
  <si>
    <t>24/04/2004</t>
  </si>
  <si>
    <t>27/09/2004</t>
  </si>
  <si>
    <t>15/09/2004</t>
  </si>
  <si>
    <t>15/03/2004</t>
  </si>
  <si>
    <t>02/06/2004</t>
  </si>
  <si>
    <t>22/12/2004</t>
  </si>
  <si>
    <t>19/05/2004</t>
  </si>
  <si>
    <t>20/10/2004</t>
  </si>
  <si>
    <t>07/12/2004</t>
  </si>
  <si>
    <t>22/04/2004</t>
  </si>
  <si>
    <t>27/04/2004</t>
  </si>
  <si>
    <t>02/05/2004</t>
  </si>
  <si>
    <t>12/10/2004</t>
  </si>
  <si>
    <t>09/06/2004</t>
  </si>
  <si>
    <t>03/01/2004</t>
  </si>
  <si>
    <t>24/05/2004</t>
  </si>
  <si>
    <t>08/07/2004</t>
  </si>
  <si>
    <t>24/12/2004</t>
  </si>
  <si>
    <t>29/06/2004</t>
  </si>
  <si>
    <t>06/09/2004</t>
  </si>
  <si>
    <t>09/03/2004</t>
  </si>
  <si>
    <t>18/10/2004</t>
  </si>
  <si>
    <t>26/07/2004</t>
  </si>
  <si>
    <t>21/10/2003</t>
  </si>
  <si>
    <t>25/10/2004</t>
  </si>
  <si>
    <t>13/11/2004</t>
  </si>
  <si>
    <t>09/04/2003</t>
  </si>
  <si>
    <t>19/03/2004</t>
  </si>
  <si>
    <t>06/10/2004</t>
  </si>
  <si>
    <t>02/09/2004</t>
  </si>
  <si>
    <t>22/06/2004</t>
  </si>
  <si>
    <t>05/05/2004</t>
  </si>
  <si>
    <t>01/05/2004</t>
  </si>
  <si>
    <t>08/10/2004</t>
  </si>
  <si>
    <t>05/04/2004</t>
  </si>
  <si>
    <t>08/09/2004</t>
  </si>
  <si>
    <t>21/08/2004</t>
  </si>
  <si>
    <t>18/07/2004</t>
  </si>
  <si>
    <t>30/07/2004</t>
  </si>
  <si>
    <t>06/03/2004</t>
  </si>
  <si>
    <t>14/10/2004</t>
  </si>
  <si>
    <t>24/02/2004</t>
  </si>
  <si>
    <t>18/12/2004</t>
  </si>
  <si>
    <t>08/04/2004</t>
  </si>
  <si>
    <t>22/02/2004</t>
  </si>
  <si>
    <t>08/01/2004</t>
  </si>
  <si>
    <t>21/06/2004</t>
  </si>
  <si>
    <t>27/12/2004</t>
  </si>
  <si>
    <t>13/05/2004</t>
  </si>
  <si>
    <t>27/06/2004</t>
  </si>
  <si>
    <t>10/05/2004</t>
  </si>
  <si>
    <t>27/08/2004</t>
  </si>
  <si>
    <t>25/03/2004</t>
  </si>
  <si>
    <t>04/01/2004</t>
  </si>
  <si>
    <t>20/09/2004</t>
  </si>
  <si>
    <t>20/04/2004</t>
  </si>
  <si>
    <t>14/12/2004</t>
  </si>
  <si>
    <t>29/11/2004</t>
  </si>
  <si>
    <t>02/08/2004</t>
  </si>
  <si>
    <t>31/10/2004</t>
  </si>
  <si>
    <t>22/08/2004</t>
  </si>
  <si>
    <t>18/04/2004</t>
  </si>
  <si>
    <t>19/06/2004</t>
  </si>
  <si>
    <t>03/02/2004</t>
  </si>
  <si>
    <t>07/01/2004</t>
  </si>
  <si>
    <t>30/05/2004</t>
  </si>
  <si>
    <t>29/08/2004</t>
  </si>
  <si>
    <t>09/05/2004</t>
  </si>
  <si>
    <t>10/04/2004</t>
  </si>
  <si>
    <t>27/01/2004</t>
  </si>
  <si>
    <t>07/05/2004</t>
  </si>
  <si>
    <t>19/01/2004</t>
  </si>
  <si>
    <t>11/01/2004</t>
  </si>
  <si>
    <t>14/11/2004</t>
  </si>
  <si>
    <t>11/06/2004</t>
  </si>
  <si>
    <t>09/10/2004</t>
  </si>
  <si>
    <t>16/11/2004</t>
  </si>
  <si>
    <t>22/01/2004</t>
  </si>
  <si>
    <t>03/10/2004</t>
  </si>
  <si>
    <t>27/12/2003</t>
  </si>
  <si>
    <t>02/01/2004</t>
  </si>
  <si>
    <t>23/11/2004</t>
  </si>
  <si>
    <t>01/01/2004</t>
  </si>
  <si>
    <t>08/12/2004</t>
  </si>
  <si>
    <t>11/10/2004</t>
  </si>
  <si>
    <t>22/09/2004</t>
  </si>
  <si>
    <t>22/07/2004</t>
  </si>
  <si>
    <t>27/11/2004</t>
  </si>
  <si>
    <t>18/02/2004</t>
  </si>
  <si>
    <t>07/09/2004</t>
  </si>
  <si>
    <t>04/04/2004</t>
  </si>
  <si>
    <t>05/09/2004</t>
  </si>
  <si>
    <t>05/08/2004</t>
  </si>
  <si>
    <t>21/03/2004</t>
  </si>
  <si>
    <t>19/10/2004</t>
  </si>
  <si>
    <t>12/08/2004</t>
  </si>
  <si>
    <t>29/03/2004</t>
  </si>
  <si>
    <t>21/04/2004</t>
  </si>
  <si>
    <t>01/04/2002</t>
  </si>
  <si>
    <t>26/04/2004</t>
  </si>
  <si>
    <t>15/05/2004</t>
  </si>
  <si>
    <t>11/03/2004</t>
  </si>
  <si>
    <t>29/01/2004</t>
  </si>
  <si>
    <t>30/10/2004</t>
  </si>
  <si>
    <t>11/05/2004</t>
  </si>
  <si>
    <t>26/03/2004</t>
  </si>
  <si>
    <t>27/10/2004</t>
  </si>
  <si>
    <t>06/12/2004</t>
  </si>
  <si>
    <t>18/01/2004</t>
  </si>
  <si>
    <t>26/08/2004</t>
  </si>
  <si>
    <t>04/08/2004</t>
  </si>
  <si>
    <t>18/11/2004</t>
  </si>
  <si>
    <t>13/09/2004</t>
  </si>
  <si>
    <t>26/02/2004</t>
  </si>
  <si>
    <t>03/06/2004</t>
  </si>
  <si>
    <t>10/10/2004</t>
  </si>
  <si>
    <t>21/09/2004</t>
  </si>
  <si>
    <t>31/07/2004</t>
  </si>
  <si>
    <t>10/02/2004</t>
  </si>
  <si>
    <t>27/03/2004</t>
  </si>
  <si>
    <t>17/08/2004</t>
  </si>
  <si>
    <t>29/05/2004</t>
  </si>
  <si>
    <t>18/05/2004</t>
  </si>
  <si>
    <t>03/12/2004</t>
  </si>
  <si>
    <t>17/06/2004</t>
  </si>
  <si>
    <t>07/06/2004</t>
  </si>
  <si>
    <t>29/07/2002</t>
  </si>
  <si>
    <t>11/09/2004</t>
  </si>
  <si>
    <t>10/01/2004</t>
  </si>
  <si>
    <t>02/10/2004</t>
  </si>
  <si>
    <t>17/09/2004</t>
  </si>
  <si>
    <t>13/06/2004</t>
  </si>
  <si>
    <t>23/02/2004</t>
  </si>
  <si>
    <t>29/12/2004</t>
  </si>
  <si>
    <t>05/12/2002</t>
  </si>
  <si>
    <t>05/06/2004</t>
  </si>
  <si>
    <t>19/08/2004</t>
  </si>
  <si>
    <t>23/12/2004</t>
  </si>
  <si>
    <t>21/07/2004</t>
  </si>
  <si>
    <t>20/11/2004</t>
  </si>
  <si>
    <t>12/02/2004</t>
  </si>
  <si>
    <t>27/07/2004</t>
  </si>
  <si>
    <t>04/12/2004</t>
  </si>
  <si>
    <t>31/05/2004</t>
  </si>
  <si>
    <t>15/08/2004</t>
  </si>
  <si>
    <t>15/07/2004</t>
  </si>
  <si>
    <t>28/01/2004</t>
  </si>
  <si>
    <t>16/05/2004</t>
  </si>
  <si>
    <t>05/10/2004</t>
  </si>
  <si>
    <t>28/08/2004</t>
  </si>
  <si>
    <t>28/07/2004</t>
  </si>
  <si>
    <t>07/03/2003</t>
  </si>
  <si>
    <t>02/11/2004</t>
  </si>
  <si>
    <t>25/06/2004</t>
  </si>
  <si>
    <t>01/06/2004</t>
  </si>
  <si>
    <t>28/02/2004</t>
  </si>
  <si>
    <t>03/03/2004</t>
  </si>
  <si>
    <t>04/02/2004</t>
  </si>
  <si>
    <t>22/03/2004</t>
  </si>
  <si>
    <t>02/03/2004</t>
  </si>
  <si>
    <t>12/11/2004</t>
  </si>
  <si>
    <t>24/10/2004</t>
  </si>
  <si>
    <t>31/01/2004</t>
  </si>
  <si>
    <t>09/08/2004</t>
  </si>
  <si>
    <t>13/04/2004</t>
  </si>
  <si>
    <t>04/10/2004</t>
  </si>
  <si>
    <t>17/01/2004</t>
  </si>
  <si>
    <t>03/09/2004</t>
  </si>
  <si>
    <t>11/07/2004</t>
  </si>
  <si>
    <t>04/09/2004</t>
  </si>
  <si>
    <t>01/07/2004</t>
  </si>
  <si>
    <t>23/03/2004</t>
  </si>
  <si>
    <t>08/06/2004</t>
  </si>
  <si>
    <t>20/02/2004</t>
  </si>
  <si>
    <t>01/09/2004</t>
  </si>
  <si>
    <t>07/04/2004</t>
  </si>
  <si>
    <t>09/09/2003</t>
  </si>
  <si>
    <t>28/06/2004</t>
  </si>
  <si>
    <t>24/03/2004</t>
  </si>
  <si>
    <t>12/04/2004</t>
  </si>
  <si>
    <t>01/12/2004</t>
  </si>
  <si>
    <t>05/12/2004</t>
  </si>
  <si>
    <t>19/07/2004</t>
  </si>
  <si>
    <t>01/03/2004</t>
  </si>
  <si>
    <t>20/12/2004</t>
  </si>
  <si>
    <t>14/05/2004</t>
  </si>
  <si>
    <t>28/11/2004</t>
  </si>
  <si>
    <t>19/11/2004</t>
  </si>
  <si>
    <t>03/07/2004</t>
  </si>
  <si>
    <t>18/03/2004</t>
  </si>
  <si>
    <t>17/05/2004</t>
  </si>
  <si>
    <t>16/02/2004</t>
  </si>
  <si>
    <t>15/06/2004</t>
  </si>
  <si>
    <t>20/07/2004</t>
  </si>
  <si>
    <t>13/08/2004</t>
  </si>
  <si>
    <t>27/05/2004</t>
  </si>
  <si>
    <t>16/04/2004</t>
  </si>
  <si>
    <t>06/06/2004</t>
  </si>
  <si>
    <t>20/03/2004</t>
  </si>
  <si>
    <t>15/01/2004</t>
  </si>
  <si>
    <t>25/02/2004</t>
  </si>
  <si>
    <t>26/12/2004</t>
  </si>
  <si>
    <t>01/10/2004</t>
  </si>
  <si>
    <t>29/10/2004</t>
  </si>
  <si>
    <t>19/09/2004</t>
  </si>
  <si>
    <t>11/02/2004</t>
  </si>
  <si>
    <t>29/07/2004</t>
  </si>
  <si>
    <t>02/02/2004</t>
  </si>
  <si>
    <t>14/08/2004</t>
  </si>
  <si>
    <t>23/10/2004</t>
  </si>
  <si>
    <t>23/05/2004</t>
  </si>
  <si>
    <t>01/08/2004</t>
  </si>
  <si>
    <t>06/08/2004</t>
  </si>
  <si>
    <t>12/06/2004</t>
  </si>
  <si>
    <t>28/03/2004</t>
  </si>
  <si>
    <t>18/08/2002</t>
  </si>
  <si>
    <t>13/01/2004</t>
  </si>
  <si>
    <t>21/10/2004</t>
  </si>
  <si>
    <t>17/10/2004</t>
  </si>
  <si>
    <t>12/09/2004</t>
  </si>
  <si>
    <t>29/09/2004</t>
  </si>
  <si>
    <t>16/10/2004</t>
  </si>
  <si>
    <t>23/07/2004</t>
  </si>
  <si>
    <t>23/04/2004</t>
  </si>
  <si>
    <t>29/04/2004</t>
  </si>
  <si>
    <t>17/02/2004</t>
  </si>
  <si>
    <t>09/09/2004</t>
  </si>
  <si>
    <t>25/12/2004</t>
  </si>
  <si>
    <t>11/11/2004</t>
  </si>
  <si>
    <t>28/04/2004</t>
  </si>
  <si>
    <t>23/08/2004</t>
  </si>
  <si>
    <t>03/05/2004</t>
  </si>
  <si>
    <t>07/03/2004</t>
  </si>
  <si>
    <t>17/12/2004</t>
  </si>
  <si>
    <t>25/01/2004</t>
  </si>
  <si>
    <t>18/08/2004</t>
  </si>
  <si>
    <t>04/07/2004</t>
  </si>
  <si>
    <t>10/07/2004</t>
  </si>
  <si>
    <t>THCS VÕ TRƯỜNG TOẢN</t>
  </si>
  <si>
    <t>THCS TRẦN VĂN ƠN</t>
  </si>
  <si>
    <t>THCS BÌNH AN</t>
  </si>
  <si>
    <t>THCS AN PHÚ</t>
  </si>
  <si>
    <t>THCS NGUYỄN THỊ ĐỊNH</t>
  </si>
  <si>
    <t>THCS LƯƠNG ĐỊNH CỦA</t>
  </si>
  <si>
    <t>THCS THẠNH MỸ LỢI</t>
  </si>
  <si>
    <t>THCS HƯNG BÌNH</t>
  </si>
  <si>
    <t>THCS TÂN PHÚ</t>
  </si>
  <si>
    <t>THCS LONG BÌNH</t>
  </si>
  <si>
    <t>THCS LONG PHƯỚC</t>
  </si>
  <si>
    <t>THCS LONG TRƯỜNG</t>
  </si>
  <si>
    <t>THCS TRƯỜNG THẠNH</t>
  </si>
  <si>
    <t>THCS TRẦN QUỐC TOẢN</t>
  </si>
  <si>
    <t>THCS TĂNG NHƠN PHÚ B</t>
  </si>
  <si>
    <t>THCS ĐẶNG TẤN TÀI</t>
  </si>
  <si>
    <t>THCS PHÚ HỮU</t>
  </si>
  <si>
    <t>THCS PHƯỚC BÌNH</t>
  </si>
  <si>
    <t>THCS HẬU GIANG</t>
  </si>
  <si>
    <t>THCS BÌNH LỢI TRUNG</t>
  </si>
  <si>
    <t>THCS NGUYỄN VĂN BÉ</t>
  </si>
  <si>
    <t>THCS ĐỐNG ĐA</t>
  </si>
  <si>
    <t>THCS LÝ TỰ TRỌNG</t>
  </si>
  <si>
    <t>THCS NGÔ TẤT TỐ</t>
  </si>
  <si>
    <t>THCS LÊ QÚY ĐÔN</t>
  </si>
  <si>
    <t>THCS BÌNH THỌ</t>
  </si>
  <si>
    <t>THCS NGÔ CHÍ QUỐC</t>
  </si>
  <si>
    <t>THCS NGUYỄN VĂN BÁ</t>
  </si>
  <si>
    <t>THCS LINH TRUNG</t>
  </si>
  <si>
    <t>THCS LINH ĐÔNG</t>
  </si>
  <si>
    <t>THCS THÁI VĂN LUNG</t>
  </si>
  <si>
    <t>THCS TRƯỜNG THỌ</t>
  </si>
  <si>
    <t>THCS LÊ VĂN VIỆT</t>
  </si>
  <si>
    <t>Nguyễn Minh Huy</t>
  </si>
  <si>
    <t>Lê Phương Nam</t>
  </si>
  <si>
    <t>Nguyễn Hoàng Khánh</t>
  </si>
  <si>
    <t>Trần Quốc Thái</t>
  </si>
  <si>
    <t>Trần Nguyễn Tấn Tài</t>
  </si>
  <si>
    <t>Trần Xuân Trường</t>
  </si>
  <si>
    <t>Nguyễn Hữu Trường Giang</t>
  </si>
  <si>
    <t>Trần Nguyễn Thế Sự</t>
  </si>
  <si>
    <t>Nguyễn Thành Tài</t>
  </si>
  <si>
    <t>Lê Hoàng Minh</t>
  </si>
  <si>
    <t>Nguyễn Quang Quân</t>
  </si>
  <si>
    <t>Trương Đức Trung</t>
  </si>
  <si>
    <t>Nguyễn Xuân Đức</t>
  </si>
  <si>
    <t>Lê Mai Ngọc Lâm</t>
  </si>
  <si>
    <t>Phan Quốc Tú</t>
  </si>
  <si>
    <t>Lê Hoàng Sơn</t>
  </si>
  <si>
    <t>Triệu Vỹ</t>
  </si>
  <si>
    <t>Nguyễn Trí Đức</t>
  </si>
  <si>
    <t>Phạm Trường Thành</t>
  </si>
  <si>
    <t>Lư Nguyễn Anh Tài</t>
  </si>
  <si>
    <t>Nguyễn Văn Hải Đăng</t>
  </si>
  <si>
    <t>Vũ Hoàng Triệu Vỹ</t>
  </si>
  <si>
    <t>Cao Hoàng Dũng</t>
  </si>
  <si>
    <t>Phạm Hoàng Chương</t>
  </si>
  <si>
    <t>Phạm Khánh Duy</t>
  </si>
  <si>
    <t>Nguyễn Thanh Dũng</t>
  </si>
  <si>
    <t>Nguyễn Cao Thành Đại</t>
  </si>
  <si>
    <t>Võ Công Hậu</t>
  </si>
  <si>
    <t>Nguyễn Thanh Đạt</t>
  </si>
  <si>
    <t>Cao Văn Trí</t>
  </si>
  <si>
    <t>Huỳnh Mạnh Tuấn</t>
  </si>
  <si>
    <t>Nguyễn Chí Cường</t>
  </si>
  <si>
    <t>Nguyễn Minh Quân</t>
  </si>
  <si>
    <t>Phạm Tấn Phát</t>
  </si>
  <si>
    <t>Nguyễn Hữu Nghĩa</t>
  </si>
  <si>
    <t>Lê Duy Thuận</t>
  </si>
  <si>
    <t>Lã Nguyễn Tuấn Vũ</t>
  </si>
  <si>
    <t>Phạm Đức Huân</t>
  </si>
  <si>
    <t>Võ Minh Kiên</t>
  </si>
  <si>
    <t>Nguyễn Thái Minh</t>
  </si>
  <si>
    <t>Võ Hoàng Tú Bảo</t>
  </si>
  <si>
    <t>Phạm Đức Duy</t>
  </si>
  <si>
    <t>Nguyễn Phi Hùng</t>
  </si>
  <si>
    <t>Vũ Gia Huy</t>
  </si>
  <si>
    <t>Cao Tuấn Kiệt</t>
  </si>
  <si>
    <t>Nguyễn Thành Nhân</t>
  </si>
  <si>
    <t>Nguyễn Lê Nhật Tiên</t>
  </si>
  <si>
    <t>Lê Hoàng Hiếu</t>
  </si>
  <si>
    <t>Trần Tấn Đạt</t>
  </si>
  <si>
    <t>BùI Trung Hải</t>
  </si>
  <si>
    <t>Lê Huỳnh Đức</t>
  </si>
  <si>
    <t>Trần Quốc Kiệt</t>
  </si>
  <si>
    <t>Ngô Huy Hoàng</t>
  </si>
  <si>
    <t>Nguyễn Đông Phương</t>
  </si>
  <si>
    <t>Trần Thanh Tình</t>
  </si>
  <si>
    <t>Trần Bảo Minh</t>
  </si>
  <si>
    <t>Trần Thái Hòa</t>
  </si>
  <si>
    <t>NguyễN Đang Huy</t>
  </si>
  <si>
    <t>Nguyền Trường Bảo Long</t>
  </si>
  <si>
    <t>Vũ Hoàng Minh</t>
  </si>
  <si>
    <t>Nguyễn Thành Nam</t>
  </si>
  <si>
    <t>Bạch Quang Tùng</t>
  </si>
  <si>
    <t>Phạm Hoàng Duy Anh</t>
  </si>
  <si>
    <t>Võ Quốc Dinh</t>
  </si>
  <si>
    <t>Đào Duy Cường</t>
  </si>
  <si>
    <t>Nguyễn Thanh Hiền</t>
  </si>
  <si>
    <t>Nguyễn Tấn Lộc</t>
  </si>
  <si>
    <t>Nguyễn Tấn Thành</t>
  </si>
  <si>
    <t>Vũ Anh Vũ</t>
  </si>
  <si>
    <t>Nguyễn Huy Hoàng</t>
  </si>
  <si>
    <t>Võ HoàI Hưng</t>
  </si>
  <si>
    <t>Đỗ Tiến Phát</t>
  </si>
  <si>
    <t>Lê Huỳnh Trung Hiếu</t>
  </si>
  <si>
    <t>Hồ Đức Trí</t>
  </si>
  <si>
    <t>PhạM Anh Tuấn</t>
  </si>
  <si>
    <t>Trương Thanh Tâm</t>
  </si>
  <si>
    <t>Hứa Trí Cường</t>
  </si>
  <si>
    <t>Huỳnh Văn Thắng</t>
  </si>
  <si>
    <t>Phạm Trung Trường</t>
  </si>
  <si>
    <t>Nguyễn Tấn Huỳnh</t>
  </si>
  <si>
    <t>Phan Anh Kiệt</t>
  </si>
  <si>
    <t>Nguyễn Hồng Minh</t>
  </si>
  <si>
    <t>Trần Mai Nhật Phàm</t>
  </si>
  <si>
    <t>Vũ Việt Long</t>
  </si>
  <si>
    <t>Võ Anh Vũ</t>
  </si>
  <si>
    <t>Đoàn Văn Minh</t>
  </si>
  <si>
    <t>Nguyễn Văn Tài</t>
  </si>
  <si>
    <t>Nguyễn Hà Phương Linh</t>
  </si>
  <si>
    <t>Lê Ngọc Thạch</t>
  </si>
  <si>
    <t>Huỳnh Tiến Phong</t>
  </si>
  <si>
    <t>Đỗ Lê Tiền Nhân</t>
  </si>
  <si>
    <t>Trần Văn Tiến</t>
  </si>
  <si>
    <t>Nguyễn Trọng Khanh</t>
  </si>
  <si>
    <t>Nguyễn Trung Hiếu Nam</t>
  </si>
  <si>
    <t>Huỳnh Thanh Phúc</t>
  </si>
  <si>
    <t>Ngô Phú Quang</t>
  </si>
  <si>
    <t>Trần Quốc Duy</t>
  </si>
  <si>
    <t>Ngô Trung Hải</t>
  </si>
  <si>
    <t>Đào Tấn Sang</t>
  </si>
  <si>
    <t>Nguyễn Văn Sang</t>
  </si>
  <si>
    <t>Phan Quang Thái</t>
  </si>
  <si>
    <t>Phạm Quang Thắng</t>
  </si>
  <si>
    <t>Nguyễn An Khương</t>
  </si>
  <si>
    <t>Nguyễn Thành Nhơn</t>
  </si>
  <si>
    <t>Bùi Thanh Hiệp</t>
  </si>
  <si>
    <t>Lê Trọng Phúc</t>
  </si>
  <si>
    <t>Trần Nhật Huy</t>
  </si>
  <si>
    <t>Trần Huỳnh Thành Lộc</t>
  </si>
  <si>
    <t>Đỗ Hoàng Phúc</t>
  </si>
  <si>
    <t>Nguyễn Hoàng Anh</t>
  </si>
  <si>
    <t>BùI Văn Thương</t>
  </si>
  <si>
    <t>Lâm Hoàng Phúc</t>
  </si>
  <si>
    <t>Lâm Chí Hào</t>
  </si>
  <si>
    <t>Nguyễn Trọng Nhân</t>
  </si>
  <si>
    <t>Trịnh Văn Dũng</t>
  </si>
  <si>
    <t>Cao Gia Hoàng</t>
  </si>
  <si>
    <t>Tạ Duy Khang</t>
  </si>
  <si>
    <t>Phan Thanh Tiến</t>
  </si>
  <si>
    <t>Phạm Thái Khôi</t>
  </si>
  <si>
    <t>Vương Quốc Ninh</t>
  </si>
  <si>
    <t>Phan Lê Ngọc Hải</t>
  </si>
  <si>
    <t>Nguyễn Trung Kiên</t>
  </si>
  <si>
    <t>Nguyễn Thành Phát</t>
  </si>
  <si>
    <t>Lê Thanh Luận</t>
  </si>
  <si>
    <t>Nguyễn Giang Triệu Phong</t>
  </si>
  <si>
    <t>Trần Đức Hùng</t>
  </si>
  <si>
    <t>Hoàng Gia Bảo</t>
  </si>
  <si>
    <t>Lưu Hoàng Nam</t>
  </si>
  <si>
    <t>Võ Đặng Hoài Tiến</t>
  </si>
  <si>
    <t>Vũ Bắc Trung Nam</t>
  </si>
  <si>
    <t>Nguyễn Viết Đại Lâm</t>
  </si>
  <si>
    <t>Nguyễn Hồng Gia Phúc</t>
  </si>
  <si>
    <t>Tăng Gia Quân</t>
  </si>
  <si>
    <t>Nguyễn Quang Vinh</t>
  </si>
  <si>
    <t>Phạm Gia Đạt</t>
  </si>
  <si>
    <t>Bạch Văn Tài</t>
  </si>
  <si>
    <t>Phạm Hiệp Mạnh</t>
  </si>
  <si>
    <t>Phạm Minh Nhựt</t>
  </si>
  <si>
    <t>Phạm Minh Nhật</t>
  </si>
  <si>
    <t>Phan Trọng Hoài</t>
  </si>
  <si>
    <t>Nguyễn Vũ Luân</t>
  </si>
  <si>
    <t>Nguyễn Đức Tú</t>
  </si>
  <si>
    <t>Nguyễn Viết Khải Hưng</t>
  </si>
  <si>
    <t>Nguyễn Hiếu Thuận</t>
  </si>
  <si>
    <t>Võ Hoàng Nam</t>
  </si>
  <si>
    <t>Nguyễn Trần Gia Huy</t>
  </si>
  <si>
    <t>Nguyễn Minh Hậu</t>
  </si>
  <si>
    <t>Vũ Cao Sang</t>
  </si>
  <si>
    <t>Đào Ngọc Thông</t>
  </si>
  <si>
    <t>Nguyễn Tiến Triển</t>
  </si>
  <si>
    <t>Nguyễn Trường Vũ</t>
  </si>
  <si>
    <t>Trần Khánh Duy</t>
  </si>
  <si>
    <t>Nguyễn Hoàng Bảo Huy</t>
  </si>
  <si>
    <t>Nguyễn Trọng Phúc</t>
  </si>
  <si>
    <t>Trần Thanh Hải</t>
  </si>
  <si>
    <t>Nguyễn Đức Tài</t>
  </si>
  <si>
    <t>Lê Minh Phương</t>
  </si>
  <si>
    <t>Hoàng Nam</t>
  </si>
  <si>
    <t>Ngô Thanh Hưng</t>
  </si>
  <si>
    <t>Hoàng Đại Vĩ</t>
  </si>
  <si>
    <t>Lâm Minh Thuần</t>
  </si>
  <si>
    <t>Tôn Thất Hoàng Huy</t>
  </si>
  <si>
    <t>Phan Huỳnh Tiến Đạt</t>
  </si>
  <si>
    <t>Lê Nguyễn Thành Tài</t>
  </si>
  <si>
    <t>Nguyễn Gia Hưng</t>
  </si>
  <si>
    <t>Phan Văn Minh</t>
  </si>
  <si>
    <t>Huỳnh Quốc Anh</t>
  </si>
  <si>
    <t>Nguyễn Khắc Duy Hậu</t>
  </si>
  <si>
    <t>Quảng Minh Sang</t>
  </si>
  <si>
    <t>Vũ Nguyễn Ngọc Hân</t>
  </si>
  <si>
    <t>Nguyễn Lạc Minh Thư</t>
  </si>
  <si>
    <t>Trần Mai Yến Tiên</t>
  </si>
  <si>
    <t>Nguyễn Hà My</t>
  </si>
  <si>
    <t>Lê Nguyễn Tường Vy</t>
  </si>
  <si>
    <t>Trần Ngọc Minh Châu</t>
  </si>
  <si>
    <t>Đoàn Bảo Ngân</t>
  </si>
  <si>
    <t>Kiều Phương Thảo</t>
  </si>
  <si>
    <t>Mai Cẩm Tú</t>
  </si>
  <si>
    <t>Nguyễn Ngọc Thanh Loan</t>
  </si>
  <si>
    <t>Nguyễn Thị Huyền Trang</t>
  </si>
  <si>
    <t>Võ Thị Kim Ngân</t>
  </si>
  <si>
    <t>Nguyễn Thị Thu Trang</t>
  </si>
  <si>
    <t>Lý Minh Tuyền</t>
  </si>
  <si>
    <t>Quách Diễm Hương</t>
  </si>
  <si>
    <t>Nguyễn Thị Tuyết Dung</t>
  </si>
  <si>
    <t>Đinh Thị Diễm Quỳnh</t>
  </si>
  <si>
    <t>Phạm Anh Thư</t>
  </si>
  <si>
    <t>Huỳnh Lữ Bình Trang</t>
  </si>
  <si>
    <t>Nguyễn Thị Thu Thủy</t>
  </si>
  <si>
    <t>Đinh Thị Ngọc Anh</t>
  </si>
  <si>
    <t>Lê Thị Hồng Đào</t>
  </si>
  <si>
    <t>Nguyễn Kim Hồng</t>
  </si>
  <si>
    <t>Cao Tâm Như</t>
  </si>
  <si>
    <t>Nguyễn Thị Ngọc Thanh</t>
  </si>
  <si>
    <t>Lê Hoàng Thắm</t>
  </si>
  <si>
    <t>Trần Thị Thanh Vy</t>
  </si>
  <si>
    <t>Đặng Thị Thanh</t>
  </si>
  <si>
    <t>Huỳnh Nguyễn Thanh Hằng</t>
  </si>
  <si>
    <t>Nguyễn Thị Quỳnh Mai</t>
  </si>
  <si>
    <t>Trần Thị Tuyết Trinh</t>
  </si>
  <si>
    <t>Ngô Thị Kim Quyên</t>
  </si>
  <si>
    <t>Lương Thị Hà Vy</t>
  </si>
  <si>
    <t>Trần Ngọc Trà Vy</t>
  </si>
  <si>
    <t>Hà Hương Giang</t>
  </si>
  <si>
    <t>Lâm Thị Mỹ Hằng</t>
  </si>
  <si>
    <t>Bùi Thị Ngọc Linh</t>
  </si>
  <si>
    <t>Phạm Thị Ngọc Nhung</t>
  </si>
  <si>
    <t>Hà Thị Thùy</t>
  </si>
  <si>
    <t>Trần Thị Quế Trân</t>
  </si>
  <si>
    <t>Nguyễn Thị Tú Linh</t>
  </si>
  <si>
    <t>Trần Nguyễn Thúy Vy</t>
  </si>
  <si>
    <t>Trần Lê Bảo Ngân</t>
  </si>
  <si>
    <t>Nguyễn Như Bình</t>
  </si>
  <si>
    <t>Dương Thị Thu Hương</t>
  </si>
  <si>
    <t>Nguyễn Thị Thu Liễu</t>
  </si>
  <si>
    <t>Võ Ngọc Như Ý</t>
  </si>
  <si>
    <t>Tạ Thị Hoa</t>
  </si>
  <si>
    <t>Phạm Ngọc Thanh Vi</t>
  </si>
  <si>
    <t>Nguyễn Thu Hằng</t>
  </si>
  <si>
    <t>Lương Thị Thanh Thư</t>
  </si>
  <si>
    <t>Nguyễn Kiều Oanh</t>
  </si>
  <si>
    <t>Nguyễn Quỳnh Kim Khánh</t>
  </si>
  <si>
    <t>Nguyễn Võ Minh Thư</t>
  </si>
  <si>
    <t>Trịnh Thị Băng Băng</t>
  </si>
  <si>
    <t>Nguyễn Quỳnh Hương</t>
  </si>
  <si>
    <t>Nguyễn Trần Hiếu Hạnh</t>
  </si>
  <si>
    <t>Nguyễn Hoàng Mỹ Huyền</t>
  </si>
  <si>
    <t>Huỳnh Cẩm Linh</t>
  </si>
  <si>
    <t>Nguyễn Trúc Kiều Phương</t>
  </si>
  <si>
    <t>Ngô Gia Hân</t>
  </si>
  <si>
    <t>Lê Nguyễn Hoài Phương</t>
  </si>
  <si>
    <t>Trương Thị Kim Chi</t>
  </si>
  <si>
    <t>Huỳnh Minh Thư</t>
  </si>
  <si>
    <t>Trương Quỳnh Anh</t>
  </si>
  <si>
    <t>Hoàng Diễm Thảo My</t>
  </si>
  <si>
    <t>Đỗ Thị Hoài Ny</t>
  </si>
  <si>
    <t>Nguyễn Huỳnh Kiều Oanh</t>
  </si>
  <si>
    <t>Hồ Thành Nhi</t>
  </si>
  <si>
    <t>Trần Thúy Vy</t>
  </si>
  <si>
    <t>Lê Thị Thắm</t>
  </si>
  <si>
    <t>Phạm Ngọc Thùy Trang</t>
  </si>
  <si>
    <t>Vũ Thị Quỳnh Hương</t>
  </si>
  <si>
    <t>Lê Huỳnh Kim Thanh</t>
  </si>
  <si>
    <t>Phạm Thùy Linh</t>
  </si>
  <si>
    <t>Nguyễn Kim Thanh</t>
  </si>
  <si>
    <t>Nguyễn Thị Kim Xuân</t>
  </si>
  <si>
    <t>Phạm Dương Thu Hương</t>
  </si>
  <si>
    <t>Nguyễn Đoàn Vân Anh</t>
  </si>
  <si>
    <t>Nguyễn Thị Yến Mai</t>
  </si>
  <si>
    <t>Nguyễn Phúc Tường Vy</t>
  </si>
  <si>
    <t>Nguyễn Cẩm Tiên</t>
  </si>
  <si>
    <t>Mai Phương Vy</t>
  </si>
  <si>
    <t>Cao Ngọc Gia Hân</t>
  </si>
  <si>
    <t>Nguyễn Thị Tuyết Loan</t>
  </si>
  <si>
    <t>Nguyễn Lê Bích Ngọc</t>
  </si>
  <si>
    <t>Phan Thị Kim Thanh</t>
  </si>
  <si>
    <t>Đinh Thị Anh Thư</t>
  </si>
  <si>
    <t>PhạM Đỗ Anh Thy</t>
  </si>
  <si>
    <t>Lương Thị Thanh Vân</t>
  </si>
  <si>
    <t>Nguyễn Phúc Thảo Hiền</t>
  </si>
  <si>
    <t>Nguyễn Ngọc Khánh Minh</t>
  </si>
  <si>
    <t>Nguyễn Uyên Nhi</t>
  </si>
  <si>
    <t>Trần Thị Minh Thư</t>
  </si>
  <si>
    <t>Phan Ý Nhi</t>
  </si>
  <si>
    <t>Lê Phương Linh</t>
  </si>
  <si>
    <t>Tạ Hoài Thương</t>
  </si>
  <si>
    <t>Lê Hồng Ân</t>
  </si>
  <si>
    <t>Lê Nhật Trúc Ân</t>
  </si>
  <si>
    <t>Nguyễn Thị Hồng Thịnh</t>
  </si>
  <si>
    <t>Nguyễn Huỳnh Mỹ Duyên</t>
  </si>
  <si>
    <t>Nguyễn Quỳnh Trân</t>
  </si>
  <si>
    <t>Phạm Kim Ngân</t>
  </si>
  <si>
    <t>Lý Thị Thanh Trâm</t>
  </si>
  <si>
    <t>Huỳnh Thị Thu Mai</t>
  </si>
  <si>
    <t>Phạm Thị Hồng Vân</t>
  </si>
  <si>
    <t>Đỗ Hoàng Duy Uyên</t>
  </si>
  <si>
    <t>Dương Nguyễn Tuyết Nghi</t>
  </si>
  <si>
    <t>BùI Thị Thanh Như</t>
  </si>
  <si>
    <t>Lâm Tâm Như</t>
  </si>
  <si>
    <t>Phạm Thị Thanh Tâm</t>
  </si>
  <si>
    <t>Nguyễn Thị Tuyết Nga</t>
  </si>
  <si>
    <t>Chung Ngọc Uyên Phương</t>
  </si>
  <si>
    <t>Nguyễn Phương Thảo</t>
  </si>
  <si>
    <t>Tiền Huệ Linh</t>
  </si>
  <si>
    <t>Phan Nguyễn Huyền Vy</t>
  </si>
  <si>
    <t>Nguyễn Thị Ngọc Thương</t>
  </si>
  <si>
    <t>Nguyễn Hồng Ngân</t>
  </si>
  <si>
    <t>Võ Như Bình</t>
  </si>
  <si>
    <t>Nguyễn Thị Hoàng Yến</t>
  </si>
  <si>
    <t>Nguyễn Hà Ngọc Hân</t>
  </si>
  <si>
    <t>Nguyễn Hoàng Thủy Tiên</t>
  </si>
  <si>
    <t>Nguyễn Minh Thy</t>
  </si>
  <si>
    <t>Đặng Trúc Nghi</t>
  </si>
  <si>
    <t>Trịnh Hoài Trân</t>
  </si>
  <si>
    <t>Huỳnh Ngọc Hiền</t>
  </si>
  <si>
    <t>Huỳnh Ngọc Thanh</t>
  </si>
  <si>
    <t>Bùi Thị Tâm</t>
  </si>
  <si>
    <t>Võ Thị Thanh Trang</t>
  </si>
  <si>
    <t>Huỳnh Thị Kim Oanh</t>
  </si>
  <si>
    <t>Nguyễn Thị Đan Thanh</t>
  </si>
  <si>
    <t>Hắc Quỳnh Chúc Linh</t>
  </si>
  <si>
    <t>Huỳnh Thị Huỳnh Như</t>
  </si>
  <si>
    <t>Phan Thị Kim Tiên</t>
  </si>
  <si>
    <t>Võ Nguyễn Minh Thư</t>
  </si>
  <si>
    <t>Phú Ngọc Anh Thư</t>
  </si>
  <si>
    <t>Lê Thị Vân Anh</t>
  </si>
  <si>
    <t>Nguyễn Ngọc Quế Thư</t>
  </si>
  <si>
    <t>Nguyễn Ngọc Phượng Ngân</t>
  </si>
  <si>
    <t>Trần Thị Bích Ngọc</t>
  </si>
  <si>
    <t>Trần Huỳnh Hồng Hương</t>
  </si>
  <si>
    <t>Nguyễn Thị Chúc</t>
  </si>
  <si>
    <t>Nguyễn Hiếu Tường Vân</t>
  </si>
  <si>
    <t>Tiếu Hồng Bảo Ngọc</t>
  </si>
  <si>
    <t>Hoàng Thị Cẩm Tiên</t>
  </si>
  <si>
    <t>Trần Nguyễn Bảo Nghi</t>
  </si>
  <si>
    <t>Lê Thị Thảo Linh</t>
  </si>
  <si>
    <t>Phạm Hồng Đào</t>
  </si>
  <si>
    <t>Khổng Thị Lệ</t>
  </si>
  <si>
    <t>Trương Thị Mỹ Tiến</t>
  </si>
  <si>
    <t>Nguyễn Thanh Thanh Ngân</t>
  </si>
  <si>
    <t>Chu Ngọc Phương Anh</t>
  </si>
  <si>
    <t>Phạm Lê Kim Ngân</t>
  </si>
  <si>
    <t>Võ Ngọc Nhi</t>
  </si>
  <si>
    <t>Trần Phạm Ánh Hồng</t>
  </si>
  <si>
    <t>Nguyễn Hoàng Anh Thư</t>
  </si>
  <si>
    <t>Nguyễn Ngọc Diệp</t>
  </si>
  <si>
    <t>Nguyễn Thị Minh Nguyệt</t>
  </si>
  <si>
    <t>Phan Ý Như</t>
  </si>
  <si>
    <t>Võ Thị Ngọc Ngân</t>
  </si>
  <si>
    <t>Đặng Ngọc Minh Trâm</t>
  </si>
  <si>
    <t>Nguyễn Thị Thùy Trang</t>
  </si>
  <si>
    <t>Trần Phạm Ánh Hoa</t>
  </si>
  <si>
    <t>Phạm Thị Thủy Tiên</t>
  </si>
  <si>
    <t>Nguyễn Trang Thảo Vy</t>
  </si>
  <si>
    <t>Nguyễn Việt Hương</t>
  </si>
  <si>
    <t>Phạm Thị Hồng Ngọc</t>
  </si>
  <si>
    <t>Nguyễn Thanh Tâm</t>
  </si>
  <si>
    <t>Trần Thanh Thảo</t>
  </si>
  <si>
    <t>Trương Thị Hồng Cúc</t>
  </si>
  <si>
    <t>Nguyễn Quỳnh Thảo My</t>
  </si>
  <si>
    <t>Trần Nguyễn Mai Thảo</t>
  </si>
  <si>
    <t>Phạm Tường Vy</t>
  </si>
  <si>
    <t>Võ Lê Hồng Phúc</t>
  </si>
  <si>
    <t>Ngô Thị Thu Trang</t>
  </si>
  <si>
    <t>Đoàn Thụy Minh Uyên</t>
  </si>
  <si>
    <t>Nguyễn Ngọc Trân Trân</t>
  </si>
  <si>
    <t>Nguyễn Hà Linh</t>
  </si>
  <si>
    <t>Hoàng Anh Thư</t>
  </si>
  <si>
    <t>Nguyễn Thị Ngọc Linh</t>
  </si>
  <si>
    <t>Lâm Ngọc Phương Thảo</t>
  </si>
  <si>
    <t>&lt;18</t>
  </si>
  <si>
    <t>&gt;=18</t>
  </si>
  <si>
    <t>Kiểm tra có trùng Họ tên</t>
  </si>
  <si>
    <t>Kiểm tra có trùng tên và 1 chữ lót</t>
  </si>
  <si>
    <t>Trần Tấn Đạt</t>
  </si>
  <si>
    <t>Cao Nhật Anh</t>
  </si>
  <si>
    <t>Nguyễn Đức Trọng</t>
  </si>
  <si>
    <t>Lê Thị Thùy Dương</t>
  </si>
  <si>
    <t>Phạm Thị Ngọc My</t>
  </si>
  <si>
    <t>Phạm Nguyễn Kim Ngân</t>
  </si>
  <si>
    <t>Bùi Ngọc Kim Thanh</t>
  </si>
  <si>
    <t>Võ Nhật An</t>
  </si>
  <si>
    <t>Lê Thị Bích Hân</t>
  </si>
  <si>
    <t>Đặng Thị Anh Thư</t>
  </si>
  <si>
    <t>Giang Võ Quỳnh Anh Thư</t>
  </si>
  <si>
    <t>Trần Ngọc Tường Vy</t>
  </si>
  <si>
    <t>Nguyễn Trương Thảo Vy</t>
  </si>
  <si>
    <t>Hồ Hoàng Ngọc Ngân</t>
  </si>
  <si>
    <t>Võ Tuấn Anh</t>
  </si>
  <si>
    <t>Nguyễn Nhất Huy</t>
  </si>
  <si>
    <t>Nguyễn Phúc Khôi Nguyên</t>
  </si>
  <si>
    <t>Lê Nguyễn Hoàng Nguyên</t>
  </si>
  <si>
    <t>Nguyễn Anh Quốc</t>
  </si>
  <si>
    <t>Phạm Nguyễn Thành Thắng</t>
  </si>
  <si>
    <t>Nguyễn Tuấn Anh</t>
  </si>
  <si>
    <t>Bùi Quốc Anh</t>
  </si>
  <si>
    <t>Trần Thị Ngọc Trâm</t>
  </si>
  <si>
    <t>Từ Nguyễn Thúy Quý</t>
  </si>
  <si>
    <t>Đào Nguyễn Phượng Uyên</t>
  </si>
  <si>
    <t>Bùi Phan Yến Nhi</t>
  </si>
  <si>
    <t>Đặng Thùy Dương</t>
  </si>
  <si>
    <t>Trần Phạm Thúy Vy</t>
  </si>
  <si>
    <t>Trần Thị Ngọc Huyền</t>
  </si>
  <si>
    <t>Nguyễn Phạm Thiện Phước</t>
  </si>
  <si>
    <t>Ngụy Ngọc Bảo Trâm</t>
  </si>
  <si>
    <t>Nguyễn Ngọc Yến Nhi</t>
  </si>
  <si>
    <t>Giang Thị Cẩm Nhung</t>
  </si>
  <si>
    <t>Nguyễn Thị Hồng Thắm</t>
  </si>
  <si>
    <t>Nguyễn Huỳnh Bảo Hân</t>
  </si>
  <si>
    <t>Hà Ngọc Hoàng Oanh</t>
  </si>
  <si>
    <t>Nguyễn Thị Hồng Đào</t>
  </si>
  <si>
    <t>Huỳnh Bảo Ngọc</t>
  </si>
  <si>
    <t>Trần Nguyễn Nhứt Phương</t>
  </si>
  <si>
    <t>Nguyễn Thùy Dương</t>
  </si>
  <si>
    <t>Nguyễn Thanh Duy</t>
  </si>
  <si>
    <t>Bùi Thủy Tiên</t>
  </si>
  <si>
    <t>Bùi Minh Hiếu</t>
  </si>
  <si>
    <t>DANH SÁCH LỚP 10 - NĂM HỌC 2019-2020</t>
  </si>
  <si>
    <t>STT sắp xếp</t>
  </si>
  <si>
    <t>Nguyễn Thị Thanh Hằng</t>
  </si>
  <si>
    <t>Trần Nguyễn Như Quỳnh</t>
  </si>
  <si>
    <t>Trịnh Minh Tâm</t>
  </si>
  <si>
    <t>Nguyễn Gia Long</t>
  </si>
  <si>
    <t>Phạm Thị Thanh Nhàn</t>
  </si>
  <si>
    <t>Phạm Thị Bích Phượng</t>
  </si>
  <si>
    <t>Trần Phạm Anh Thư</t>
  </si>
  <si>
    <t>Ngô Thái Vũ</t>
  </si>
  <si>
    <t>Nguyễn Thị Thu Hiền</t>
  </si>
  <si>
    <t>Nguyễn Minh Tiến</t>
  </si>
  <si>
    <t>Nguyễn Minh Quý</t>
  </si>
  <si>
    <t>Mai Nguyễn Thanh Tùng</t>
  </si>
  <si>
    <t>Nguyễn Trung Hậu</t>
  </si>
  <si>
    <t>Trần Gia Kiệt</t>
  </si>
  <si>
    <t>Nguyễn Thanh Thiên Hải</t>
  </si>
  <si>
    <t>Nguyễn Quang Đăng Khoa</t>
  </si>
  <si>
    <t>Trần Gia Nghi</t>
  </si>
  <si>
    <t>Đặng Hoàng Việt</t>
  </si>
  <si>
    <t>Đỗ Thành Danh</t>
  </si>
  <si>
    <t>Nguyễn Ngọc Kim Ngân</t>
  </si>
  <si>
    <t>Nguyễn Diệu Nhi</t>
  </si>
  <si>
    <t>Phạm Nguyễn Thanh Trúc</t>
  </si>
  <si>
    <t>Nguyễn Anh Vũ</t>
  </si>
  <si>
    <t>Ngô Chiến Công</t>
  </si>
  <si>
    <t>Nguyễn Hoàng Huy</t>
  </si>
  <si>
    <t>Võ Phạm Ái Nhi</t>
  </si>
  <si>
    <t>Dương Cát Tiên</t>
  </si>
  <si>
    <t>Võ Thành Tuân</t>
  </si>
  <si>
    <t>Nguyễn Hồ Quốc Khánh</t>
  </si>
  <si>
    <t>Nguyễn Thị Thanh Thảo</t>
  </si>
  <si>
    <t>Dương Hoài Thương</t>
  </si>
  <si>
    <t>Nguyễn Huy Trường</t>
  </si>
  <si>
    <t>Nguyễn Trần Anh Tuấn</t>
  </si>
  <si>
    <t>Nguyễn Lê Uyên Nhi</t>
  </si>
  <si>
    <t>Đỗ Đình Thuận</t>
  </si>
  <si>
    <t>Đào Thanh Hải</t>
  </si>
  <si>
    <t>Đặng Minh Phát</t>
  </si>
  <si>
    <t>Đào Huy Vũ</t>
  </si>
  <si>
    <t>Đặng Thanh Phong</t>
  </si>
  <si>
    <t>Nguyễn Hoàng Ngọc Phong</t>
  </si>
  <si>
    <t>Phan Nguyễn Thúy Ngọc</t>
  </si>
  <si>
    <t>Phạm Huy Thái Hòa</t>
  </si>
  <si>
    <t>Võ Nguyễn Trâm Anh</t>
  </si>
  <si>
    <t>Đặng Hoàng Phi</t>
  </si>
  <si>
    <t>Trương Tấn Hiền</t>
  </si>
  <si>
    <t>Lê Nhựt Lâm</t>
  </si>
  <si>
    <t>Nguyễn Bảo Tú Tú</t>
  </si>
  <si>
    <t>Bà Rịa - Vũng Tàu</t>
  </si>
  <si>
    <t>25/09/2004</t>
  </si>
  <si>
    <t>Nguyễn Đăng Huy</t>
  </si>
  <si>
    <t>Võ Hoàng Minh Thiện</t>
  </si>
  <si>
    <t>Nguyễn Văn Thành</t>
  </si>
  <si>
    <t>28/12/2001</t>
  </si>
  <si>
    <t>20/07/2003</t>
  </si>
  <si>
    <t>Ngày 9 tháng 8 năm 2019</t>
  </si>
  <si>
    <t>GVCN: LÊ HOÀNG VUI</t>
  </si>
  <si>
    <t>GVCN: NGUYỄN THÁI TRUNG</t>
  </si>
  <si>
    <t>GVCN: NGUYỄN THỊ MỘNG TRINH</t>
  </si>
  <si>
    <t>GVCN: HUỲNH THỊ THU THẢO</t>
  </si>
  <si>
    <t>GVCN: TRẦN THỊ THƠM</t>
  </si>
  <si>
    <t>GVCN: QUAN THỊ NGUYỆT</t>
  </si>
  <si>
    <t>GVCN: HỒ THỊ LÝ</t>
  </si>
  <si>
    <t>GVCN: CAO THÙY LINH</t>
  </si>
  <si>
    <t>GVCN: TẠ THỊ THU HUYỀN</t>
  </si>
  <si>
    <t>GVCN: NGUYỄN THỊ CHIỀU</t>
  </si>
  <si>
    <t>Nguyễn Tuyết Nhi</t>
  </si>
  <si>
    <t>Nguyễn Trí Mẫn</t>
  </si>
  <si>
    <t>Nguyễn Đỗ Huy Phát</t>
  </si>
  <si>
    <t>03/07/2001</t>
  </si>
  <si>
    <t>03/11/2003</t>
  </si>
  <si>
    <t>Ngày 16 tháng 8 năm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</si>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</sst>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VNI-Times"/>
    </font>
    <font>
      <sz val="10.5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1"/>
      <color theme="0"/>
      <name val="Calibri"/>
      <family val="2"/>
    </font>
    <font>
      <b/>
      <sz val="10"/>
      <color theme="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9">
    <xf numFmtId="0" fontId="0" fillId="0" borderId="0"/>
    <xf numFmtId="0" fontId="4" fillId="2" borderId="0" applyFont="0" applyFill="0"/>
    <xf numFmtId="0" fontId="4" fillId="3" borderId="0" applyFont="0" applyFill="0"/>
    <xf numFmtId="0" fontId="4" fillId="4" borderId="0" applyFont="0" applyFill="0"/>
    <xf numFmtId="0" fontId="4" fillId="6" borderId="0" applyFont="0" applyFill="0"/>
    <xf numFmtId="0" fontId="4" fillId="7" borderId="0" applyFont="0" applyFill="0"/>
    <xf numFmtId="0" fontId="4" fillId="9" borderId="0" applyFont="0" applyFill="0"/>
    <xf numFmtId="0" fontId="4" fillId="10" borderId="0" applyFont="0" applyFill="0"/>
    <xf numFmtId="0" fontId="4" fillId="5" borderId="0" applyFont="0" applyFill="0"/>
    <xf numFmtId="0" fontId="4" fillId="8" borderId="0" applyFont="0" applyFill="0"/>
    <xf numFmtId="0" fontId="4" fillId="11" borderId="0" applyFont="0" applyFill="0"/>
    <xf numFmtId="0" fontId="5" fillId="12" borderId="0" applyFont="0" applyFill="0"/>
    <xf numFmtId="0" fontId="5" fillId="9" borderId="0" applyFont="0" applyFill="0"/>
    <xf numFmtId="0" fontId="5" fillId="10" borderId="0" applyFont="0" applyFill="0"/>
    <xf numFmtId="0" fontId="5" fillId="15" borderId="0" applyFont="0" applyFill="0"/>
    <xf numFmtId="0" fontId="5" fillId="16" borderId="0" applyFont="0" applyFill="0"/>
    <xf numFmtId="0" fontId="5" fillId="17" borderId="0" applyFont="0" applyFill="0"/>
    <xf numFmtId="0" fontId="5" fillId="18" borderId="0" applyFont="0" applyFill="0"/>
    <xf numFmtId="0" fontId="5" fillId="13" borderId="0" applyFont="0" applyFill="0"/>
    <xf numFmtId="0" fontId="5" fillId="14" borderId="0" applyFont="0" applyFill="0"/>
    <xf numFmtId="0" fontId="5" fillId="19" borderId="0" applyFont="0" applyFill="0"/>
    <xf numFmtId="0" fontId="6" fillId="3" borderId="0" applyFont="0" applyFill="0"/>
    <xf numFmtId="0" fontId="7" fillId="20" borderId="1" applyFont="0" applyFill="0" applyBorder="0"/>
    <xf numFmtId="0" fontId="8" fillId="21" borderId="2" applyFont="0" applyFill="0" applyBorder="0"/>
    <xf numFmtId="0" fontId="9" fillId="0" borderId="0" applyFont="0"/>
    <xf numFmtId="0" fontId="10" fillId="4" borderId="0" applyFont="0" applyFill="0"/>
    <xf numFmtId="0" fontId="11" fillId="0" borderId="3" applyFont="0" applyBorder="0"/>
    <xf numFmtId="0" fontId="12" fillId="0" borderId="4" applyFont="0" applyBorder="0"/>
    <xf numFmtId="0" fontId="13" fillId="0" borderId="5" applyFont="0" applyBorder="0"/>
    <xf numFmtId="0" fontId="13" fillId="0" borderId="0" applyFont="0"/>
    <xf numFmtId="0" fontId="14" fillId="7" borderId="1" applyFont="0" applyFill="0" applyBorder="0"/>
    <xf numFmtId="0" fontId="15" fillId="0" borderId="6" applyFont="0" applyBorder="0"/>
    <xf numFmtId="0" fontId="16" fillId="22" borderId="0" applyFont="0" applyFill="0"/>
    <xf numFmtId="0" fontId="3" fillId="23" borderId="7" applyFill="0" applyBorder="0"/>
    <xf numFmtId="0" fontId="17" fillId="20" borderId="8" applyFont="0" applyFill="0" applyBorder="0"/>
    <xf numFmtId="0" fontId="18" fillId="0" borderId="0" applyFont="0"/>
    <xf numFmtId="0" fontId="19" fillId="0" borderId="9" applyFont="0" applyBorder="0"/>
    <xf numFmtId="0" fontId="20" fillId="0" borderId="0" applyFont="0"/>
    <xf numFmtId="0" fontId="34" fillId="0" borderId="0"/>
  </cellStyleXfs>
  <cellXfs count="138">
    <xf numFmtId="0" fontId="0" fillId="0" borderId="0" xfId="0"/>
    <xf numFmtId="49" fontId="2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24" borderId="0" xfId="0" applyFill="1" applyBorder="1" applyAlignment="1">
      <alignment horizontal="center" vertical="center"/>
    </xf>
    <xf numFmtId="0" fontId="0" fillId="25" borderId="0" xfId="0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21" fillId="26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0" fillId="0" borderId="0" xfId="0" applyNumberFormat="1" applyFill="1" applyAlignment="1">
      <alignment vertical="center"/>
    </xf>
    <xf numFmtId="49" fontId="27" fillId="0" borderId="11" xfId="0" applyNumberFormat="1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30" fillId="0" borderId="11" xfId="0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30" fillId="0" borderId="11" xfId="0" applyFont="1" applyFill="1" applyBorder="1" applyAlignment="1">
      <alignment horizontal="left" vertical="center" wrapText="1"/>
    </xf>
    <xf numFmtId="0" fontId="22" fillId="24" borderId="18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0" fillId="0" borderId="11" xfId="0" applyBorder="1"/>
    <xf numFmtId="0" fontId="31" fillId="0" borderId="11" xfId="0" applyFont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21" fillId="26" borderId="1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/>
    </xf>
    <xf numFmtId="0" fontId="30" fillId="0" borderId="19" xfId="38" applyFont="1" applyBorder="1"/>
    <xf numFmtId="0" fontId="35" fillId="0" borderId="20" xfId="38" quotePrefix="1" applyFont="1" applyBorder="1"/>
    <xf numFmtId="0" fontId="0" fillId="0" borderId="11" xfId="0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2" fillId="24" borderId="13" xfId="0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0" fillId="25" borderId="18" xfId="0" applyNumberFormat="1" applyFill="1" applyBorder="1" applyAlignment="1">
      <alignment horizontal="center" vertical="center"/>
    </xf>
    <xf numFmtId="164" fontId="0" fillId="25" borderId="14" xfId="0" applyNumberFormat="1" applyFill="1" applyBorder="1" applyAlignment="1">
      <alignment horizontal="center" vertical="center"/>
    </xf>
    <xf numFmtId="0" fontId="0" fillId="26" borderId="18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0" fillId="27" borderId="21" xfId="0" applyFill="1" applyBorder="1" applyAlignment="1">
      <alignment horizontal="center" vertical="center"/>
    </xf>
    <xf numFmtId="0" fontId="0" fillId="27" borderId="22" xfId="0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30" fillId="0" borderId="0" xfId="38" applyFont="1" applyBorder="1"/>
    <xf numFmtId="0" fontId="35" fillId="0" borderId="0" xfId="38" quotePrefix="1" applyFont="1" applyBorder="1"/>
    <xf numFmtId="49" fontId="23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5" fillId="0" borderId="11" xfId="38" applyFont="1" applyFill="1" applyBorder="1" applyAlignment="1">
      <alignment horizontal="center" vertical="center"/>
    </xf>
    <xf numFmtId="49" fontId="36" fillId="0" borderId="11" xfId="0" applyNumberFormat="1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39" fillId="0" borderId="11" xfId="0" applyFont="1" applyBorder="1"/>
    <xf numFmtId="0" fontId="25" fillId="0" borderId="0" xfId="0" applyFont="1" applyFill="1" applyBorder="1" applyAlignment="1">
      <alignment horizontal="center" vertical="center" wrapText="1"/>
    </xf>
    <xf numFmtId="0" fontId="33" fillId="28" borderId="11" xfId="0" applyFont="1" applyFill="1" applyBorder="1" applyAlignment="1">
      <alignment horizontal="center" vertical="center"/>
    </xf>
    <xf numFmtId="0" fontId="33" fillId="28" borderId="11" xfId="0" applyFont="1" applyFill="1" applyBorder="1" applyAlignment="1">
      <alignment horizontal="left" vertical="center"/>
    </xf>
    <xf numFmtId="0" fontId="30" fillId="28" borderId="11" xfId="0" applyFont="1" applyFill="1" applyBorder="1" applyAlignment="1">
      <alignment horizontal="center" vertical="center" wrapText="1"/>
    </xf>
    <xf numFmtId="0" fontId="31" fillId="28" borderId="11" xfId="0" applyFont="1" applyFill="1" applyBorder="1" applyAlignment="1">
      <alignment horizontal="center" vertical="center"/>
    </xf>
    <xf numFmtId="0" fontId="33" fillId="28" borderId="11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42" fillId="0" borderId="27" xfId="0" applyNumberFormat="1" applyFont="1" applyFill="1" applyBorder="1" applyAlignment="1">
      <alignment horizontal="center" vertical="center" wrapText="1" readingOrder="1"/>
    </xf>
    <xf numFmtId="0" fontId="43" fillId="0" borderId="27" xfId="0" applyNumberFormat="1" applyFont="1" applyFill="1" applyBorder="1" applyAlignment="1">
      <alignment horizontal="center" vertical="center" wrapText="1" readingOrder="1"/>
    </xf>
    <xf numFmtId="0" fontId="44" fillId="0" borderId="27" xfId="0" applyNumberFormat="1" applyFont="1" applyFill="1" applyBorder="1" applyAlignment="1">
      <alignment horizontal="center" vertical="center" wrapText="1" readingOrder="1"/>
    </xf>
    <xf numFmtId="0" fontId="45" fillId="0" borderId="27" xfId="0" applyNumberFormat="1" applyFont="1" applyFill="1" applyBorder="1" applyAlignment="1">
      <alignment horizontal="center" vertical="center" wrapText="1" readingOrder="1"/>
    </xf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44" fillId="0" borderId="0" xfId="0" applyNumberFormat="1" applyFont="1" applyFill="1" applyBorder="1" applyAlignment="1">
      <alignment horizontal="center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0" fontId="33" fillId="29" borderId="11" xfId="0" applyFont="1" applyFill="1" applyBorder="1" applyAlignment="1">
      <alignment horizontal="center" vertical="center"/>
    </xf>
    <xf numFmtId="0" fontId="33" fillId="29" borderId="11" xfId="0" applyFont="1" applyFill="1" applyBorder="1" applyAlignment="1">
      <alignment horizontal="left" vertical="center"/>
    </xf>
    <xf numFmtId="0" fontId="33" fillId="29" borderId="11" xfId="0" quotePrefix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3" fillId="29" borderId="11" xfId="0" applyNumberFormat="1" applyFont="1" applyFill="1" applyBorder="1" applyAlignment="1">
      <alignment horizontal="center" vertical="center"/>
    </xf>
    <xf numFmtId="0" fontId="37" fillId="29" borderId="11" xfId="0" applyFont="1" applyFill="1" applyBorder="1" applyAlignment="1">
      <alignment horizontal="center" vertical="center" shrinkToFit="1"/>
    </xf>
    <xf numFmtId="0" fontId="33" fillId="29" borderId="11" xfId="0" applyFont="1" applyFill="1" applyBorder="1" applyAlignment="1">
      <alignment horizontal="center" vertical="center" wrapText="1"/>
    </xf>
    <xf numFmtId="0" fontId="37" fillId="29" borderId="11" xfId="0" applyFont="1" applyFill="1" applyBorder="1" applyAlignment="1">
      <alignment horizontal="left" vertical="center" shrinkToFit="1"/>
    </xf>
    <xf numFmtId="0" fontId="21" fillId="27" borderId="23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  <xf numFmtId="0" fontId="21" fillId="25" borderId="16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0" fontId="22" fillId="26" borderId="16" xfId="0" applyFont="1" applyFill="1" applyBorder="1" applyAlignment="1">
      <alignment horizontal="center" vertical="center"/>
    </xf>
    <xf numFmtId="0" fontId="22" fillId="26" borderId="1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_ChiTietNM0304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487"/>
  <sheetViews>
    <sheetView zoomScale="70" zoomScaleNormal="70" workbookViewId="0">
      <pane ySplit="4" topLeftCell="A456" activePane="bottomLeft" state="frozen"/>
      <selection activeCell="G59" sqref="G59"/>
      <selection pane="bottomLeft" activeCell="F471" sqref="F471"/>
    </sheetView>
  </sheetViews>
  <sheetFormatPr defaultRowHeight="21" customHeight="1" x14ac:dyDescent="0.25"/>
  <cols>
    <col min="1" max="1" width="4.5703125" style="2" customWidth="1"/>
    <col min="2" max="2" width="12.28515625" style="72" customWidth="1"/>
    <col min="3" max="3" width="23.28515625" style="2" customWidth="1"/>
    <col min="4" max="4" width="11.7109375" style="3" customWidth="1"/>
    <col min="5" max="5" width="8.42578125" style="3" customWidth="1"/>
    <col min="6" max="6" width="7" style="2" customWidth="1"/>
    <col min="7" max="7" width="6.7109375" style="2" customWidth="1"/>
    <col min="8" max="8" width="7.42578125" style="2" customWidth="1"/>
    <col min="9" max="9" width="7.28515625" style="2" customWidth="1"/>
    <col min="10" max="10" width="16" style="2" customWidth="1"/>
    <col min="11" max="14" width="8.28515625" style="2" customWidth="1"/>
    <col min="15" max="15" width="7.85546875" style="6" customWidth="1"/>
    <col min="16" max="17" width="7.85546875" style="2" customWidth="1"/>
    <col min="18" max="18" width="9.140625" style="2" customWidth="1"/>
    <col min="19" max="20" width="9.140625" style="2"/>
    <col min="21" max="21" width="34.42578125" style="2" hidden="1" customWidth="1"/>
    <col min="22" max="22" width="13.7109375" style="2" hidden="1" customWidth="1"/>
    <col min="23" max="24" width="9.140625" style="2" hidden="1" customWidth="1"/>
    <col min="25" max="25" width="11" style="2" hidden="1" customWidth="1"/>
    <col min="26" max="26" width="19" style="2" hidden="1" customWidth="1"/>
    <col min="27" max="27" width="9.140625" style="2" hidden="1" customWidth="1"/>
    <col min="28" max="16384" width="9.140625" style="2"/>
  </cols>
  <sheetData>
    <row r="1" spans="1:27" s="4" customFormat="1" ht="21" customHeight="1" x14ac:dyDescent="0.25">
      <c r="A1" s="4" t="s">
        <v>18</v>
      </c>
      <c r="B1" s="67"/>
      <c r="D1" s="5"/>
      <c r="E1" s="5"/>
      <c r="J1" s="20" t="s">
        <v>932</v>
      </c>
      <c r="K1" s="20"/>
      <c r="L1" s="20"/>
      <c r="M1" s="20"/>
      <c r="N1" s="20"/>
      <c r="O1" s="20"/>
    </row>
    <row r="2" spans="1:27" ht="21" customHeight="1" x14ac:dyDescent="0.25">
      <c r="A2" s="125" t="s">
        <v>61</v>
      </c>
      <c r="B2" s="125"/>
      <c r="C2" s="125"/>
      <c r="D2" s="125"/>
      <c r="E2" s="125"/>
      <c r="F2" s="125"/>
      <c r="G2" s="125"/>
      <c r="H2" s="125"/>
      <c r="I2" s="125"/>
      <c r="J2" s="125"/>
      <c r="K2" s="90"/>
      <c r="L2" s="92"/>
      <c r="M2" s="90"/>
      <c r="N2" s="90"/>
      <c r="O2" s="90"/>
    </row>
    <row r="3" spans="1:27" ht="21" customHeight="1" x14ac:dyDescent="0.25">
      <c r="A3" s="1"/>
      <c r="B3" s="68"/>
      <c r="C3" s="1"/>
      <c r="F3" s="1"/>
      <c r="G3" s="1"/>
      <c r="H3" s="1"/>
      <c r="I3" s="1"/>
      <c r="J3" s="1"/>
      <c r="K3" s="66"/>
      <c r="L3" s="66"/>
      <c r="M3" s="66"/>
      <c r="N3" s="66"/>
      <c r="O3" s="50"/>
    </row>
    <row r="4" spans="1:27" ht="29.25" customHeight="1" x14ac:dyDescent="0.25">
      <c r="A4" s="29" t="s">
        <v>0</v>
      </c>
      <c r="B4" s="29" t="s">
        <v>62</v>
      </c>
      <c r="C4" s="29" t="s">
        <v>26</v>
      </c>
      <c r="D4" s="29" t="s">
        <v>1</v>
      </c>
      <c r="E4" s="29" t="s">
        <v>2</v>
      </c>
      <c r="F4" s="29" t="s">
        <v>115</v>
      </c>
      <c r="G4" s="39" t="s">
        <v>116</v>
      </c>
      <c r="H4" s="39" t="s">
        <v>64</v>
      </c>
      <c r="I4" s="39" t="s">
        <v>24</v>
      </c>
      <c r="J4" s="29" t="s">
        <v>63</v>
      </c>
      <c r="K4" s="107" t="s">
        <v>861</v>
      </c>
      <c r="L4" s="41"/>
      <c r="U4" s="96" t="s">
        <v>815</v>
      </c>
      <c r="V4" s="96"/>
      <c r="W4" s="97" t="s">
        <v>816</v>
      </c>
      <c r="X4" s="98"/>
      <c r="Y4" s="98"/>
      <c r="Z4" s="98"/>
      <c r="AA4" s="91"/>
    </row>
    <row r="5" spans="1:27" ht="27.75" customHeight="1" x14ac:dyDescent="0.25">
      <c r="A5" s="34">
        <v>1</v>
      </c>
      <c r="B5" s="95" t="s">
        <v>441</v>
      </c>
      <c r="C5" s="57" t="s">
        <v>768</v>
      </c>
      <c r="D5" s="58" t="s">
        <v>400</v>
      </c>
      <c r="E5" s="56" t="s">
        <v>8</v>
      </c>
      <c r="F5" s="56" t="s">
        <v>40</v>
      </c>
      <c r="G5" s="60">
        <v>17.5</v>
      </c>
      <c r="H5" s="59">
        <v>2</v>
      </c>
      <c r="I5" s="59"/>
      <c r="J5" s="57" t="s">
        <v>67</v>
      </c>
      <c r="K5" s="106">
        <v>7</v>
      </c>
      <c r="U5" s="99" t="str">
        <f t="shared" ref="U5:U68" si="0">RIGHT(C5,LEN(C5)-FIND("@",SUBSTITUTE(C5," ","@",LEN(C5)-LEN(SUBSTITUTE(C5," ","")))))</f>
        <v>Anh</v>
      </c>
      <c r="V5" s="49" t="str">
        <f>U5&amp;F5</f>
        <v>Anh10A1</v>
      </c>
      <c r="W5" s="2">
        <f>COUNTIF($V$5:$V$465,V5)</f>
        <v>1</v>
      </c>
      <c r="X5" s="49" t="str">
        <f t="shared" ref="X5:X68" si="1">LEFT(C5,LEN(C5)-LEN(U5)-1)</f>
        <v>Lê Thị Vân</v>
      </c>
      <c r="Y5" s="99" t="str">
        <f>RIGHT(X5,LEN(X5)-FIND("@",SUBSTITUTE(X5," ","@",LEN(X5)-LEN(SUBSTITUTE(X5," ","")))))</f>
        <v>Vân</v>
      </c>
      <c r="Z5" s="49" t="str">
        <f t="shared" ref="Z5:Z68" si="2">Y5&amp;" "&amp;U5&amp;F5</f>
        <v>Vân Anh10A1</v>
      </c>
      <c r="AA5" s="49">
        <f t="shared" ref="AA5:AA68" si="3">COUNTIF($Z$5:$Z$480,Z5)</f>
        <v>1</v>
      </c>
    </row>
    <row r="6" spans="1:27" ht="21" customHeight="1" x14ac:dyDescent="0.25">
      <c r="A6" s="34">
        <v>2</v>
      </c>
      <c r="B6" s="95" t="s">
        <v>439</v>
      </c>
      <c r="C6" s="57" t="s">
        <v>686</v>
      </c>
      <c r="D6" s="58" t="s">
        <v>209</v>
      </c>
      <c r="E6" s="56" t="s">
        <v>8</v>
      </c>
      <c r="F6" s="56" t="s">
        <v>40</v>
      </c>
      <c r="G6" s="60">
        <v>20.5</v>
      </c>
      <c r="H6" s="59">
        <v>1</v>
      </c>
      <c r="I6" s="59"/>
      <c r="J6" s="57" t="s">
        <v>152</v>
      </c>
      <c r="K6" s="106">
        <v>20</v>
      </c>
      <c r="U6" s="99" t="str">
        <f t="shared" si="0"/>
        <v>Băng</v>
      </c>
      <c r="V6" s="49" t="str">
        <f t="shared" ref="V6:V69" si="4">U6&amp;F6</f>
        <v>Băng10A1</v>
      </c>
      <c r="W6" s="2">
        <f>COUNTIF($V$5:$V$469,V6)</f>
        <v>1</v>
      </c>
      <c r="X6" s="49" t="str">
        <f t="shared" si="1"/>
        <v>Trịnh Thị Băng</v>
      </c>
      <c r="Y6" s="99" t="str">
        <f t="shared" ref="Y6:Y69" si="5">RIGHT(X6,LEN(X6)-FIND("@",SUBSTITUTE(X6," ","@",LEN(X6)-LEN(SUBSTITUTE(X6," ","")))))</f>
        <v>Băng</v>
      </c>
      <c r="Z6" s="49" t="str">
        <f t="shared" si="2"/>
        <v>Băng Băng10A1</v>
      </c>
      <c r="AA6" s="49">
        <f t="shared" si="3"/>
        <v>1</v>
      </c>
    </row>
    <row r="7" spans="1:27" ht="21" customHeight="1" x14ac:dyDescent="0.25">
      <c r="A7" s="34">
        <v>3</v>
      </c>
      <c r="B7" s="95" t="s">
        <v>439</v>
      </c>
      <c r="C7" s="57" t="s">
        <v>637</v>
      </c>
      <c r="D7" s="58" t="s">
        <v>213</v>
      </c>
      <c r="E7" s="56" t="s">
        <v>8</v>
      </c>
      <c r="F7" s="56" t="s">
        <v>40</v>
      </c>
      <c r="G7" s="60">
        <v>27</v>
      </c>
      <c r="H7" s="59">
        <v>1</v>
      </c>
      <c r="I7" s="59"/>
      <c r="J7" s="57" t="s">
        <v>68</v>
      </c>
      <c r="K7" s="106">
        <v>23</v>
      </c>
      <c r="N7" s="78"/>
      <c r="O7" s="78"/>
      <c r="U7" s="99" t="str">
        <f t="shared" si="0"/>
        <v>Châu</v>
      </c>
      <c r="V7" s="49" t="str">
        <f t="shared" si="4"/>
        <v>Châu10A1</v>
      </c>
      <c r="W7" s="2">
        <f t="shared" ref="W7:W12" si="6">COUNTIF($V$5:$V$465,V7)</f>
        <v>1</v>
      </c>
      <c r="X7" s="49" t="str">
        <f t="shared" si="1"/>
        <v>Trần Ngọc Minh</v>
      </c>
      <c r="Y7" s="99" t="str">
        <f t="shared" si="5"/>
        <v>Minh</v>
      </c>
      <c r="Z7" s="49" t="str">
        <f t="shared" si="2"/>
        <v>Minh Châu10A1</v>
      </c>
      <c r="AA7" s="49">
        <f t="shared" si="3"/>
        <v>1</v>
      </c>
    </row>
    <row r="8" spans="1:27" ht="21" customHeight="1" x14ac:dyDescent="0.25">
      <c r="A8" s="34">
        <v>4</v>
      </c>
      <c r="B8" s="95" t="s">
        <v>458</v>
      </c>
      <c r="C8" s="57" t="s">
        <v>614</v>
      </c>
      <c r="D8" s="58" t="s">
        <v>421</v>
      </c>
      <c r="E8" s="56" t="s">
        <v>10</v>
      </c>
      <c r="F8" s="56" t="s">
        <v>40</v>
      </c>
      <c r="G8" s="60">
        <v>19.75</v>
      </c>
      <c r="H8" s="59">
        <v>3</v>
      </c>
      <c r="I8" s="59"/>
      <c r="J8" s="57" t="s">
        <v>68</v>
      </c>
      <c r="K8" s="106">
        <v>42</v>
      </c>
      <c r="N8" s="78"/>
      <c r="O8" s="78"/>
      <c r="U8" s="99" t="str">
        <f t="shared" si="0"/>
        <v>Duy</v>
      </c>
      <c r="V8" s="49" t="str">
        <f t="shared" si="4"/>
        <v>Duy10A1</v>
      </c>
      <c r="W8" s="2">
        <f t="shared" si="6"/>
        <v>1</v>
      </c>
      <c r="X8" s="49" t="str">
        <f t="shared" si="1"/>
        <v>Trần Khánh</v>
      </c>
      <c r="Y8" s="99" t="str">
        <f t="shared" si="5"/>
        <v>Khánh</v>
      </c>
      <c r="Z8" s="49" t="str">
        <f t="shared" si="2"/>
        <v>Khánh Duy10A1</v>
      </c>
      <c r="AA8" s="49">
        <f t="shared" si="3"/>
        <v>1</v>
      </c>
    </row>
    <row r="9" spans="1:27" ht="21" customHeight="1" x14ac:dyDescent="0.25">
      <c r="A9" s="34">
        <v>5</v>
      </c>
      <c r="B9" s="95" t="s">
        <v>434</v>
      </c>
      <c r="C9" s="57" t="s">
        <v>597</v>
      </c>
      <c r="D9" s="58" t="s">
        <v>185</v>
      </c>
      <c r="E9" s="56" t="s">
        <v>10</v>
      </c>
      <c r="F9" s="56" t="s">
        <v>40</v>
      </c>
      <c r="G9" s="60">
        <v>17.75</v>
      </c>
      <c r="H9" s="59">
        <v>2</v>
      </c>
      <c r="I9" s="59"/>
      <c r="J9" s="57" t="s">
        <v>68</v>
      </c>
      <c r="K9" s="106">
        <v>54</v>
      </c>
      <c r="N9" s="78"/>
      <c r="O9" s="78"/>
      <c r="U9" s="99" t="str">
        <f t="shared" si="0"/>
        <v>Đạt</v>
      </c>
      <c r="V9" s="49" t="str">
        <f t="shared" si="4"/>
        <v>Đạt10A1</v>
      </c>
      <c r="W9" s="2">
        <f t="shared" si="6"/>
        <v>1</v>
      </c>
      <c r="X9" s="49" t="str">
        <f t="shared" si="1"/>
        <v>Phạm Gia</v>
      </c>
      <c r="Y9" s="99" t="str">
        <f t="shared" si="5"/>
        <v>Gia</v>
      </c>
      <c r="Z9" s="49" t="str">
        <f t="shared" si="2"/>
        <v>Gia Đạt10A1</v>
      </c>
      <c r="AA9" s="49">
        <f t="shared" si="3"/>
        <v>1</v>
      </c>
    </row>
    <row r="10" spans="1:27" ht="21" customHeight="1" x14ac:dyDescent="0.25">
      <c r="A10" s="34">
        <v>6</v>
      </c>
      <c r="B10" s="95" t="s">
        <v>437</v>
      </c>
      <c r="C10" s="57" t="s">
        <v>897</v>
      </c>
      <c r="D10" s="58" t="s">
        <v>237</v>
      </c>
      <c r="E10" s="56" t="s">
        <v>10</v>
      </c>
      <c r="F10" s="56" t="s">
        <v>40</v>
      </c>
      <c r="G10" s="60">
        <v>19</v>
      </c>
      <c r="H10" s="59">
        <v>2</v>
      </c>
      <c r="I10" s="59"/>
      <c r="J10" s="57" t="s">
        <v>68</v>
      </c>
      <c r="K10" s="106">
        <v>65</v>
      </c>
      <c r="N10" s="78"/>
      <c r="O10" s="78"/>
      <c r="U10" s="99" t="str">
        <f t="shared" si="0"/>
        <v>Hải</v>
      </c>
      <c r="V10" s="49" t="str">
        <f t="shared" si="4"/>
        <v>Hải10A1</v>
      </c>
      <c r="W10" s="2">
        <f t="shared" si="6"/>
        <v>1</v>
      </c>
      <c r="X10" s="49" t="str">
        <f t="shared" si="1"/>
        <v>Đào Thanh</v>
      </c>
      <c r="Y10" s="99" t="str">
        <f t="shared" si="5"/>
        <v>Thanh</v>
      </c>
      <c r="Z10" s="49" t="str">
        <f t="shared" si="2"/>
        <v>Thanh Hải10A1</v>
      </c>
      <c r="AA10" s="49">
        <f t="shared" si="3"/>
        <v>1</v>
      </c>
    </row>
    <row r="11" spans="1:27" ht="21" customHeight="1" x14ac:dyDescent="0.25">
      <c r="A11" s="34">
        <v>7</v>
      </c>
      <c r="B11" s="95" t="s">
        <v>439</v>
      </c>
      <c r="C11" s="57" t="s">
        <v>122</v>
      </c>
      <c r="D11" s="58" t="s">
        <v>246</v>
      </c>
      <c r="E11" s="56" t="s">
        <v>8</v>
      </c>
      <c r="F11" s="56" t="s">
        <v>40</v>
      </c>
      <c r="G11" s="60">
        <v>19.25</v>
      </c>
      <c r="H11" s="59">
        <v>1</v>
      </c>
      <c r="I11" s="59"/>
      <c r="J11" s="57" t="s">
        <v>83</v>
      </c>
      <c r="K11" s="106">
        <v>71</v>
      </c>
      <c r="N11" s="78"/>
      <c r="O11" s="78"/>
      <c r="U11" s="99" t="str">
        <f t="shared" si="0"/>
        <v>Hạnh</v>
      </c>
      <c r="V11" s="49" t="str">
        <f t="shared" si="4"/>
        <v>Hạnh10A1</v>
      </c>
      <c r="W11" s="2">
        <f t="shared" si="6"/>
        <v>1</v>
      </c>
      <c r="X11" s="49" t="str">
        <f t="shared" si="1"/>
        <v>Phạm Thị Hồng</v>
      </c>
      <c r="Y11" s="99" t="str">
        <f t="shared" si="5"/>
        <v>Hồng</v>
      </c>
      <c r="Z11" s="49" t="str">
        <f t="shared" si="2"/>
        <v>Hồng Hạnh10A1</v>
      </c>
      <c r="AA11" s="49">
        <f t="shared" si="3"/>
        <v>1</v>
      </c>
    </row>
    <row r="12" spans="1:27" ht="21" customHeight="1" x14ac:dyDescent="0.25">
      <c r="A12" s="34">
        <v>8</v>
      </c>
      <c r="B12" s="95" t="s">
        <v>437</v>
      </c>
      <c r="C12" s="57" t="s">
        <v>862</v>
      </c>
      <c r="D12" s="58" t="s">
        <v>245</v>
      </c>
      <c r="E12" s="56" t="s">
        <v>8</v>
      </c>
      <c r="F12" s="56" t="s">
        <v>40</v>
      </c>
      <c r="G12" s="60">
        <v>23.5</v>
      </c>
      <c r="H12" s="59">
        <v>2</v>
      </c>
      <c r="I12" s="59"/>
      <c r="J12" s="57" t="s">
        <v>68</v>
      </c>
      <c r="K12" s="106">
        <v>76</v>
      </c>
      <c r="N12" s="78"/>
      <c r="O12" s="78"/>
      <c r="U12" s="99" t="str">
        <f t="shared" si="0"/>
        <v>Hằng</v>
      </c>
      <c r="V12" s="49" t="str">
        <f t="shared" si="4"/>
        <v>Hằng10A1</v>
      </c>
      <c r="W12" s="2">
        <f t="shared" si="6"/>
        <v>1</v>
      </c>
      <c r="X12" s="49" t="str">
        <f t="shared" si="1"/>
        <v>Nguyễn Thị Thanh</v>
      </c>
      <c r="Y12" s="99" t="str">
        <f t="shared" si="5"/>
        <v>Thanh</v>
      </c>
      <c r="Z12" s="49" t="str">
        <f t="shared" si="2"/>
        <v>Thanh Hằng10A1</v>
      </c>
      <c r="AA12" s="49">
        <f t="shared" si="3"/>
        <v>1</v>
      </c>
    </row>
    <row r="13" spans="1:27" ht="21" customHeight="1" x14ac:dyDescent="0.25">
      <c r="A13" s="34">
        <v>9</v>
      </c>
      <c r="B13" s="95" t="s">
        <v>438</v>
      </c>
      <c r="C13" s="57" t="s">
        <v>519</v>
      </c>
      <c r="D13" s="58" t="s">
        <v>256</v>
      </c>
      <c r="E13" s="56" t="s">
        <v>10</v>
      </c>
      <c r="F13" s="56" t="s">
        <v>40</v>
      </c>
      <c r="G13" s="60">
        <v>19.25</v>
      </c>
      <c r="H13" s="59">
        <v>1</v>
      </c>
      <c r="I13" s="59"/>
      <c r="J13" s="57" t="s">
        <v>68</v>
      </c>
      <c r="K13" s="106">
        <v>100</v>
      </c>
      <c r="N13" s="78"/>
      <c r="O13" s="78"/>
      <c r="Q13" s="15"/>
      <c r="U13" s="99" t="str">
        <f t="shared" si="0"/>
        <v>Hòa</v>
      </c>
      <c r="V13" s="49" t="str">
        <f t="shared" si="4"/>
        <v>Hòa10A1</v>
      </c>
      <c r="W13" s="2">
        <f>COUNTIF($V$5:$V$469,V13)</f>
        <v>1</v>
      </c>
      <c r="X13" s="49" t="str">
        <f t="shared" si="1"/>
        <v>Trần Thái</v>
      </c>
      <c r="Y13" s="99" t="str">
        <f t="shared" si="5"/>
        <v>Thái</v>
      </c>
      <c r="Z13" s="49" t="str">
        <f t="shared" si="2"/>
        <v>Thái Hòa10A1</v>
      </c>
      <c r="AA13" s="49">
        <f t="shared" si="3"/>
        <v>1</v>
      </c>
    </row>
    <row r="14" spans="1:27" ht="21" customHeight="1" x14ac:dyDescent="0.25">
      <c r="A14" s="34">
        <v>10</v>
      </c>
      <c r="B14" s="95" t="s">
        <v>459</v>
      </c>
      <c r="C14" s="57" t="s">
        <v>786</v>
      </c>
      <c r="D14" s="58" t="s">
        <v>187</v>
      </c>
      <c r="E14" s="56" t="s">
        <v>8</v>
      </c>
      <c r="F14" s="56" t="s">
        <v>40</v>
      </c>
      <c r="G14" s="60">
        <v>20</v>
      </c>
      <c r="H14" s="59">
        <v>3</v>
      </c>
      <c r="I14" s="59"/>
      <c r="J14" s="57" t="s">
        <v>68</v>
      </c>
      <c r="K14" s="106">
        <v>106</v>
      </c>
      <c r="N14" s="78"/>
      <c r="O14" s="78"/>
      <c r="Q14" s="15"/>
      <c r="U14" s="99" t="str">
        <f t="shared" si="0"/>
        <v>Hồng</v>
      </c>
      <c r="V14" s="49" t="str">
        <f t="shared" si="4"/>
        <v>Hồng10A1</v>
      </c>
      <c r="W14" s="2">
        <f>COUNTIF($V$5:$V$465,V14)</f>
        <v>1</v>
      </c>
      <c r="X14" s="49" t="str">
        <f t="shared" si="1"/>
        <v>Trần Phạm Ánh</v>
      </c>
      <c r="Y14" s="99" t="str">
        <f t="shared" si="5"/>
        <v>Ánh</v>
      </c>
      <c r="Z14" s="49" t="str">
        <f t="shared" si="2"/>
        <v>Ánh Hồng10A1</v>
      </c>
      <c r="AA14" s="49">
        <f t="shared" si="3"/>
        <v>1</v>
      </c>
    </row>
    <row r="15" spans="1:27" ht="21" customHeight="1" x14ac:dyDescent="0.25">
      <c r="A15" s="34">
        <v>11</v>
      </c>
      <c r="B15" s="95" t="s">
        <v>458</v>
      </c>
      <c r="C15" s="57" t="s">
        <v>615</v>
      </c>
      <c r="D15" s="58" t="s">
        <v>383</v>
      </c>
      <c r="E15" s="56" t="s">
        <v>10</v>
      </c>
      <c r="F15" s="56" t="s">
        <v>40</v>
      </c>
      <c r="G15" s="60">
        <v>19.75</v>
      </c>
      <c r="H15" s="59">
        <v>3</v>
      </c>
      <c r="I15" s="59"/>
      <c r="J15" s="57" t="s">
        <v>68</v>
      </c>
      <c r="K15" s="106">
        <v>113</v>
      </c>
      <c r="N15" s="78"/>
      <c r="O15" s="78"/>
      <c r="Q15" s="15"/>
      <c r="U15" s="99" t="str">
        <f t="shared" si="0"/>
        <v>Huy</v>
      </c>
      <c r="V15" s="49" t="str">
        <f t="shared" si="4"/>
        <v>Huy10A1</v>
      </c>
      <c r="W15" s="2">
        <f>COUNTIF($V$5:$V$465,V15)</f>
        <v>2</v>
      </c>
      <c r="X15" s="49" t="str">
        <f t="shared" si="1"/>
        <v>Nguyễn Hoàng Bảo</v>
      </c>
      <c r="Y15" s="99" t="str">
        <f t="shared" si="5"/>
        <v>Bảo</v>
      </c>
      <c r="Z15" s="49" t="str">
        <f t="shared" si="2"/>
        <v>Bảo Huy10A1</v>
      </c>
      <c r="AA15" s="49">
        <f t="shared" si="3"/>
        <v>1</v>
      </c>
    </row>
    <row r="16" spans="1:27" ht="21" customHeight="1" x14ac:dyDescent="0.25">
      <c r="A16" s="34">
        <v>12</v>
      </c>
      <c r="B16" s="95" t="s">
        <v>439</v>
      </c>
      <c r="C16" s="57" t="s">
        <v>463</v>
      </c>
      <c r="D16" s="58" t="s">
        <v>266</v>
      </c>
      <c r="E16" s="56" t="s">
        <v>10</v>
      </c>
      <c r="F16" s="56" t="s">
        <v>40</v>
      </c>
      <c r="G16" s="60">
        <v>30.5</v>
      </c>
      <c r="H16" s="59">
        <v>1</v>
      </c>
      <c r="I16" s="59"/>
      <c r="J16" s="57" t="s">
        <v>68</v>
      </c>
      <c r="K16" s="106">
        <v>114</v>
      </c>
      <c r="N16" s="78"/>
      <c r="O16" s="78"/>
      <c r="Q16" s="15"/>
      <c r="U16" s="99" t="str">
        <f t="shared" si="0"/>
        <v>Huy</v>
      </c>
      <c r="V16" s="49" t="str">
        <f t="shared" si="4"/>
        <v>Huy10A1</v>
      </c>
      <c r="W16" s="2">
        <f>COUNTIF($V$5:$V$465,V16)</f>
        <v>2</v>
      </c>
      <c r="X16" s="49" t="str">
        <f t="shared" si="1"/>
        <v>Nguyễn Minh</v>
      </c>
      <c r="Y16" s="99" t="str">
        <f t="shared" si="5"/>
        <v>Minh</v>
      </c>
      <c r="Z16" s="49" t="str">
        <f t="shared" si="2"/>
        <v>Minh Huy10A1</v>
      </c>
      <c r="AA16" s="49">
        <f t="shared" si="3"/>
        <v>1</v>
      </c>
    </row>
    <row r="17" spans="1:27" ht="21" customHeight="1" x14ac:dyDescent="0.25">
      <c r="A17" s="34">
        <v>13</v>
      </c>
      <c r="B17" s="95" t="s">
        <v>442</v>
      </c>
      <c r="C17" s="57" t="s">
        <v>579</v>
      </c>
      <c r="D17" s="58" t="s">
        <v>233</v>
      </c>
      <c r="E17" s="56" t="s">
        <v>10</v>
      </c>
      <c r="F17" s="56" t="s">
        <v>40</v>
      </c>
      <c r="G17" s="60">
        <v>19</v>
      </c>
      <c r="H17" s="59">
        <v>2</v>
      </c>
      <c r="I17" s="59"/>
      <c r="J17" s="57" t="s">
        <v>68</v>
      </c>
      <c r="K17" s="106">
        <v>133</v>
      </c>
      <c r="N17" s="78"/>
      <c r="O17" s="78"/>
      <c r="Q17" s="15"/>
      <c r="U17" s="99" t="str">
        <f t="shared" si="0"/>
        <v>Khang</v>
      </c>
      <c r="V17" s="49" t="str">
        <f t="shared" si="4"/>
        <v>Khang10A1</v>
      </c>
      <c r="W17" s="2">
        <f>COUNTIF($V$5:$V$469,V17)</f>
        <v>1</v>
      </c>
      <c r="X17" s="49" t="str">
        <f t="shared" si="1"/>
        <v>Tạ Duy</v>
      </c>
      <c r="Y17" s="99" t="str">
        <f t="shared" si="5"/>
        <v>Duy</v>
      </c>
      <c r="Z17" s="49" t="str">
        <f t="shared" si="2"/>
        <v>Duy Khang10A1</v>
      </c>
      <c r="AA17" s="49">
        <f t="shared" si="3"/>
        <v>1</v>
      </c>
    </row>
    <row r="18" spans="1:27" ht="21" customHeight="1" x14ac:dyDescent="0.25">
      <c r="A18" s="34">
        <v>14</v>
      </c>
      <c r="B18" s="95" t="s">
        <v>437</v>
      </c>
      <c r="C18" s="57" t="s">
        <v>907</v>
      </c>
      <c r="D18" s="58" t="s">
        <v>266</v>
      </c>
      <c r="E18" s="56" t="s">
        <v>10</v>
      </c>
      <c r="F18" s="56" t="s">
        <v>40</v>
      </c>
      <c r="G18" s="60">
        <v>24</v>
      </c>
      <c r="H18" s="59">
        <v>1</v>
      </c>
      <c r="I18" s="59"/>
      <c r="J18" s="57" t="s">
        <v>68</v>
      </c>
      <c r="K18" s="106">
        <v>148</v>
      </c>
      <c r="N18" s="78"/>
      <c r="O18" s="78"/>
      <c r="Q18" s="15"/>
      <c r="U18" s="99" t="str">
        <f t="shared" si="0"/>
        <v>Lâm</v>
      </c>
      <c r="V18" s="49" t="str">
        <f t="shared" si="4"/>
        <v>Lâm10A1</v>
      </c>
      <c r="W18" s="2">
        <f>COUNTIF($V$5:$V$465,V18)</f>
        <v>1</v>
      </c>
      <c r="X18" s="49" t="str">
        <f t="shared" si="1"/>
        <v>Lê Nhựt</v>
      </c>
      <c r="Y18" s="99" t="str">
        <f t="shared" si="5"/>
        <v>Nhựt</v>
      </c>
      <c r="Z18" s="49" t="str">
        <f t="shared" si="2"/>
        <v>Nhựt Lâm10A1</v>
      </c>
      <c r="AA18" s="49">
        <f t="shared" si="3"/>
        <v>1</v>
      </c>
    </row>
    <row r="19" spans="1:27" ht="21" customHeight="1" x14ac:dyDescent="0.25">
      <c r="A19" s="34">
        <v>15</v>
      </c>
      <c r="B19" s="95" t="s">
        <v>436</v>
      </c>
      <c r="C19" s="57" t="s">
        <v>809</v>
      </c>
      <c r="D19" s="58" t="s">
        <v>112</v>
      </c>
      <c r="E19" s="56" t="s">
        <v>8</v>
      </c>
      <c r="F19" s="56" t="s">
        <v>40</v>
      </c>
      <c r="G19" s="60">
        <v>18</v>
      </c>
      <c r="H19" s="59">
        <v>3</v>
      </c>
      <c r="I19" s="59"/>
      <c r="J19" s="57" t="s">
        <v>107</v>
      </c>
      <c r="K19" s="106">
        <v>157</v>
      </c>
      <c r="N19" s="78"/>
      <c r="O19" s="78"/>
      <c r="Q19" s="15"/>
      <c r="U19" s="99" t="str">
        <f t="shared" si="0"/>
        <v>Linh</v>
      </c>
      <c r="V19" s="49" t="str">
        <f t="shared" si="4"/>
        <v>Linh10A1</v>
      </c>
      <c r="W19" s="2">
        <f>COUNTIF($V$5:$V$465,V19)</f>
        <v>2</v>
      </c>
      <c r="X19" s="49" t="str">
        <f t="shared" si="1"/>
        <v>Nguyễn Hà</v>
      </c>
      <c r="Y19" s="99" t="str">
        <f t="shared" si="5"/>
        <v>Hà</v>
      </c>
      <c r="Z19" s="49" t="str">
        <f t="shared" si="2"/>
        <v>Hà Linh10A1</v>
      </c>
      <c r="AA19" s="49">
        <f t="shared" si="3"/>
        <v>1</v>
      </c>
    </row>
    <row r="20" spans="1:27" ht="21" customHeight="1" x14ac:dyDescent="0.25">
      <c r="A20" s="34">
        <v>16</v>
      </c>
      <c r="B20" s="95" t="s">
        <v>439</v>
      </c>
      <c r="C20" s="57" t="s">
        <v>672</v>
      </c>
      <c r="D20" s="58" t="s">
        <v>266</v>
      </c>
      <c r="E20" s="56" t="s">
        <v>8</v>
      </c>
      <c r="F20" s="56" t="s">
        <v>40</v>
      </c>
      <c r="G20" s="60">
        <v>22.5</v>
      </c>
      <c r="H20" s="59">
        <v>1</v>
      </c>
      <c r="I20" s="59"/>
      <c r="J20" s="57" t="s">
        <v>79</v>
      </c>
      <c r="K20" s="106">
        <v>160</v>
      </c>
      <c r="L20" s="5"/>
      <c r="N20" s="78"/>
      <c r="O20" s="78"/>
      <c r="Q20" s="15"/>
      <c r="U20" s="99" t="str">
        <f t="shared" si="0"/>
        <v>Linh</v>
      </c>
      <c r="V20" s="49" t="str">
        <f t="shared" si="4"/>
        <v>Linh10A1</v>
      </c>
      <c r="W20" s="2">
        <f>COUNTIF($V$5:$V$465,V20)</f>
        <v>2</v>
      </c>
      <c r="X20" s="49" t="str">
        <f t="shared" si="1"/>
        <v>Nguyễn Thị Tú</v>
      </c>
      <c r="Y20" s="99" t="str">
        <f t="shared" si="5"/>
        <v>Tú</v>
      </c>
      <c r="Z20" s="49" t="str">
        <f t="shared" si="2"/>
        <v>Tú Linh10A1</v>
      </c>
      <c r="AA20" s="49">
        <f t="shared" si="3"/>
        <v>1</v>
      </c>
    </row>
    <row r="21" spans="1:27" ht="21" customHeight="1" x14ac:dyDescent="0.25">
      <c r="A21" s="34">
        <v>17</v>
      </c>
      <c r="B21" s="95" t="s">
        <v>438</v>
      </c>
      <c r="C21" s="57" t="s">
        <v>521</v>
      </c>
      <c r="D21" s="58" t="s">
        <v>286</v>
      </c>
      <c r="E21" s="56" t="s">
        <v>10</v>
      </c>
      <c r="F21" s="56" t="s">
        <v>40</v>
      </c>
      <c r="G21" s="60">
        <v>19.25</v>
      </c>
      <c r="H21" s="59">
        <v>1</v>
      </c>
      <c r="I21" s="59"/>
      <c r="J21" s="57" t="s">
        <v>68</v>
      </c>
      <c r="K21" s="106">
        <v>166</v>
      </c>
      <c r="N21" s="78"/>
      <c r="O21" s="78"/>
      <c r="U21" s="99" t="str">
        <f t="shared" si="0"/>
        <v>Long</v>
      </c>
      <c r="V21" s="49" t="str">
        <f t="shared" si="4"/>
        <v>Long10A1</v>
      </c>
      <c r="W21" s="2">
        <f>COUNTIF($V$5:$V$465,V21)</f>
        <v>1</v>
      </c>
      <c r="X21" s="49" t="str">
        <f t="shared" si="1"/>
        <v>Nguyền Trường Bảo</v>
      </c>
      <c r="Y21" s="99" t="str">
        <f t="shared" si="5"/>
        <v>Bảo</v>
      </c>
      <c r="Z21" s="49" t="str">
        <f t="shared" si="2"/>
        <v>Bảo Long10A1</v>
      </c>
      <c r="AA21" s="49">
        <f t="shared" si="3"/>
        <v>1</v>
      </c>
    </row>
    <row r="22" spans="1:27" ht="21" customHeight="1" x14ac:dyDescent="0.25">
      <c r="A22" s="34">
        <v>18</v>
      </c>
      <c r="B22" s="95" t="s">
        <v>442</v>
      </c>
      <c r="C22" s="57" t="s">
        <v>711</v>
      </c>
      <c r="D22" s="58" t="s">
        <v>313</v>
      </c>
      <c r="E22" s="56" t="s">
        <v>8</v>
      </c>
      <c r="F22" s="56" t="s">
        <v>40</v>
      </c>
      <c r="G22" s="60">
        <v>17.25</v>
      </c>
      <c r="H22" s="59">
        <v>1</v>
      </c>
      <c r="I22" s="59"/>
      <c r="J22" s="57" t="s">
        <v>68</v>
      </c>
      <c r="K22" s="106">
        <v>175</v>
      </c>
      <c r="N22" s="78"/>
      <c r="O22" s="78"/>
      <c r="Q22" s="15"/>
      <c r="U22" s="99" t="str">
        <f t="shared" si="0"/>
        <v>Mai</v>
      </c>
      <c r="V22" s="49" t="str">
        <f t="shared" si="4"/>
        <v>Mai10A1</v>
      </c>
      <c r="W22" s="2">
        <f>COUNTIF($V$5:$V$469,V22)</f>
        <v>1</v>
      </c>
      <c r="X22" s="49" t="str">
        <f t="shared" si="1"/>
        <v>Nguyễn Thị Yến</v>
      </c>
      <c r="Y22" s="99" t="str">
        <f t="shared" si="5"/>
        <v>Yến</v>
      </c>
      <c r="Z22" s="49" t="str">
        <f t="shared" si="2"/>
        <v>Yến Mai10A1</v>
      </c>
      <c r="AA22" s="49">
        <f t="shared" si="3"/>
        <v>1</v>
      </c>
    </row>
    <row r="23" spans="1:27" ht="21" customHeight="1" x14ac:dyDescent="0.25">
      <c r="A23" s="34">
        <v>19</v>
      </c>
      <c r="B23" s="95" t="s">
        <v>438</v>
      </c>
      <c r="C23" s="57" t="s">
        <v>723</v>
      </c>
      <c r="D23" s="58" t="s">
        <v>245</v>
      </c>
      <c r="E23" s="56" t="s">
        <v>8</v>
      </c>
      <c r="F23" s="56" t="s">
        <v>40</v>
      </c>
      <c r="G23" s="60">
        <v>23.5</v>
      </c>
      <c r="H23" s="59">
        <v>2</v>
      </c>
      <c r="I23" s="59"/>
      <c r="J23" s="57" t="s">
        <v>68</v>
      </c>
      <c r="K23" s="106">
        <v>180</v>
      </c>
      <c r="N23" s="78"/>
      <c r="O23" s="78"/>
      <c r="Q23" s="15"/>
      <c r="U23" s="99" t="str">
        <f t="shared" si="0"/>
        <v>Minh</v>
      </c>
      <c r="V23" s="49" t="str">
        <f t="shared" si="4"/>
        <v>Minh10A1</v>
      </c>
      <c r="W23" s="2">
        <f>COUNTIF($V$5:$V$465,V23)</f>
        <v>2</v>
      </c>
      <c r="X23" s="49" t="str">
        <f t="shared" si="1"/>
        <v>Nguyễn Ngọc Khánh</v>
      </c>
      <c r="Y23" s="99"/>
      <c r="Z23" s="49" t="str">
        <f t="shared" si="2"/>
        <v xml:space="preserve"> Minh10A1</v>
      </c>
      <c r="AA23" s="49">
        <f t="shared" si="3"/>
        <v>1</v>
      </c>
    </row>
    <row r="24" spans="1:27" ht="21" customHeight="1" x14ac:dyDescent="0.25">
      <c r="A24" s="34">
        <v>20</v>
      </c>
      <c r="B24" s="95" t="s">
        <v>439</v>
      </c>
      <c r="C24" s="57" t="s">
        <v>522</v>
      </c>
      <c r="D24" s="58" t="s">
        <v>290</v>
      </c>
      <c r="E24" s="56" t="s">
        <v>10</v>
      </c>
      <c r="F24" s="56" t="s">
        <v>40</v>
      </c>
      <c r="G24" s="60">
        <v>19.25</v>
      </c>
      <c r="H24" s="59">
        <v>1</v>
      </c>
      <c r="I24" s="59"/>
      <c r="J24" s="57" t="s">
        <v>79</v>
      </c>
      <c r="K24" s="106">
        <v>184</v>
      </c>
      <c r="N24" s="78"/>
      <c r="O24" s="78"/>
      <c r="Q24" s="15"/>
      <c r="U24" s="99" t="str">
        <f t="shared" si="0"/>
        <v>Minh</v>
      </c>
      <c r="V24" s="49" t="str">
        <f t="shared" si="4"/>
        <v>Minh10A1</v>
      </c>
      <c r="W24" s="2">
        <f>COUNTIF($V$5:$V$465,V24)</f>
        <v>2</v>
      </c>
      <c r="X24" s="49" t="str">
        <f t="shared" si="1"/>
        <v>Vũ Hoàng</v>
      </c>
      <c r="Y24" s="99" t="str">
        <f t="shared" si="5"/>
        <v>Hoàng</v>
      </c>
      <c r="Z24" s="49" t="str">
        <f t="shared" si="2"/>
        <v>Hoàng Minh10A1</v>
      </c>
      <c r="AA24" s="49">
        <f t="shared" si="3"/>
        <v>1</v>
      </c>
    </row>
    <row r="25" spans="1:27" ht="21" customHeight="1" x14ac:dyDescent="0.25">
      <c r="A25" s="34">
        <v>21</v>
      </c>
      <c r="B25" s="95" t="s">
        <v>439</v>
      </c>
      <c r="C25" s="57" t="s">
        <v>697</v>
      </c>
      <c r="D25" s="58" t="s">
        <v>76</v>
      </c>
      <c r="E25" s="56" t="s">
        <v>8</v>
      </c>
      <c r="F25" s="56" t="s">
        <v>40</v>
      </c>
      <c r="G25" s="60">
        <v>19.25</v>
      </c>
      <c r="H25" s="59">
        <v>1</v>
      </c>
      <c r="I25" s="59"/>
      <c r="J25" s="57" t="s">
        <v>68</v>
      </c>
      <c r="K25" s="106">
        <v>185</v>
      </c>
      <c r="N25" s="78"/>
      <c r="O25" s="78"/>
      <c r="Q25" s="15"/>
      <c r="U25" s="99" t="str">
        <f t="shared" si="0"/>
        <v>My</v>
      </c>
      <c r="V25" s="49" t="str">
        <f t="shared" si="4"/>
        <v>My10A1</v>
      </c>
      <c r="W25" s="2">
        <f>COUNTIF($V$5:$V$465,V25)</f>
        <v>1</v>
      </c>
      <c r="X25" s="49" t="str">
        <f t="shared" si="1"/>
        <v>Hoàng Diễm Thảo</v>
      </c>
      <c r="Y25" s="99" t="str">
        <f t="shared" si="5"/>
        <v>Thảo</v>
      </c>
      <c r="Z25" s="49" t="str">
        <f t="shared" si="2"/>
        <v>Thảo My10A1</v>
      </c>
      <c r="AA25" s="49">
        <f t="shared" si="3"/>
        <v>1</v>
      </c>
    </row>
    <row r="26" spans="1:27" ht="21" customHeight="1" x14ac:dyDescent="0.25">
      <c r="A26" s="34">
        <v>22</v>
      </c>
      <c r="B26" s="95" t="s">
        <v>460</v>
      </c>
      <c r="C26" s="57" t="s">
        <v>749</v>
      </c>
      <c r="D26" s="58" t="s">
        <v>209</v>
      </c>
      <c r="E26" s="56" t="s">
        <v>8</v>
      </c>
      <c r="F26" s="56" t="s">
        <v>40</v>
      </c>
      <c r="G26" s="60">
        <v>19.5</v>
      </c>
      <c r="H26" s="59">
        <v>2</v>
      </c>
      <c r="I26" s="59"/>
      <c r="J26" s="57" t="s">
        <v>74</v>
      </c>
      <c r="K26" s="106">
        <v>200</v>
      </c>
      <c r="N26" s="78"/>
      <c r="O26" s="78"/>
      <c r="Q26" s="15"/>
      <c r="U26" s="99" t="str">
        <f t="shared" si="0"/>
        <v>Ngân</v>
      </c>
      <c r="V26" s="49" t="str">
        <f t="shared" si="4"/>
        <v>Ngân10A1</v>
      </c>
      <c r="W26" s="2">
        <f>COUNTIF($V$5:$V$465,V26)</f>
        <v>2</v>
      </c>
      <c r="X26" s="49" t="str">
        <f t="shared" si="1"/>
        <v>Nguyễn Hồng</v>
      </c>
      <c r="Y26" s="99" t="str">
        <f t="shared" si="5"/>
        <v>Hồng</v>
      </c>
      <c r="Z26" s="49" t="str">
        <f t="shared" si="2"/>
        <v>Hồng Ngân10A1</v>
      </c>
      <c r="AA26" s="49">
        <f t="shared" si="3"/>
        <v>1</v>
      </c>
    </row>
    <row r="27" spans="1:27" ht="21" customHeight="1" x14ac:dyDescent="0.25">
      <c r="A27" s="34">
        <v>23</v>
      </c>
      <c r="B27" s="95" t="s">
        <v>434</v>
      </c>
      <c r="C27" s="57" t="s">
        <v>734</v>
      </c>
      <c r="D27" s="58" t="s">
        <v>190</v>
      </c>
      <c r="E27" s="56" t="s">
        <v>8</v>
      </c>
      <c r="F27" s="56" t="s">
        <v>40</v>
      </c>
      <c r="G27" s="60">
        <v>22</v>
      </c>
      <c r="H27" s="59">
        <v>2</v>
      </c>
      <c r="I27" s="59"/>
      <c r="J27" s="57" t="s">
        <v>68</v>
      </c>
      <c r="K27" s="106">
        <v>204</v>
      </c>
      <c r="N27" s="78"/>
      <c r="O27" s="78"/>
      <c r="Q27" s="15"/>
      <c r="U27" s="99" t="str">
        <f t="shared" si="0"/>
        <v>Ngân</v>
      </c>
      <c r="V27" s="49" t="str">
        <f t="shared" si="4"/>
        <v>Ngân10A1</v>
      </c>
      <c r="W27" s="2">
        <f>COUNTIF($V$5:$V$469,V27)</f>
        <v>2</v>
      </c>
      <c r="X27" s="49" t="str">
        <f t="shared" si="1"/>
        <v>Phạm Kim</v>
      </c>
      <c r="Y27" s="99" t="str">
        <f t="shared" si="5"/>
        <v>Kim</v>
      </c>
      <c r="Z27" s="49" t="str">
        <f t="shared" si="2"/>
        <v>Kim Ngân10A1</v>
      </c>
      <c r="AA27" s="49">
        <f t="shared" si="3"/>
        <v>1</v>
      </c>
    </row>
    <row r="28" spans="1:27" ht="21" customHeight="1" x14ac:dyDescent="0.25">
      <c r="A28" s="34">
        <v>24</v>
      </c>
      <c r="B28" s="95" t="s">
        <v>437</v>
      </c>
      <c r="C28" s="57" t="s">
        <v>833</v>
      </c>
      <c r="D28" s="58" t="s">
        <v>181</v>
      </c>
      <c r="E28" s="56" t="s">
        <v>10</v>
      </c>
      <c r="F28" s="56" t="s">
        <v>40</v>
      </c>
      <c r="G28" s="60">
        <v>20.75</v>
      </c>
      <c r="H28" s="59">
        <v>1</v>
      </c>
      <c r="I28" s="59"/>
      <c r="J28" s="57" t="s">
        <v>68</v>
      </c>
      <c r="K28" s="106">
        <v>222</v>
      </c>
      <c r="N28" s="78"/>
      <c r="O28" s="78"/>
      <c r="U28" s="99" t="str">
        <f t="shared" si="0"/>
        <v>Nguyên</v>
      </c>
      <c r="V28" s="49" t="str">
        <f t="shared" si="4"/>
        <v>Nguyên10A1</v>
      </c>
      <c r="W28" s="2">
        <f>COUNTIF($V$5:$V$465,V28)</f>
        <v>1</v>
      </c>
      <c r="X28" s="49" t="str">
        <f t="shared" si="1"/>
        <v>Nguyễn Phúc Khôi</v>
      </c>
      <c r="Y28" s="99" t="str">
        <f t="shared" si="5"/>
        <v>Khôi</v>
      </c>
      <c r="Z28" s="49" t="str">
        <f t="shared" si="2"/>
        <v>Khôi Nguyên10A1</v>
      </c>
      <c r="AA28" s="49">
        <f t="shared" si="3"/>
        <v>1</v>
      </c>
    </row>
    <row r="29" spans="1:27" ht="21" customHeight="1" x14ac:dyDescent="0.25">
      <c r="A29" s="34">
        <v>25</v>
      </c>
      <c r="B29" s="95" t="s">
        <v>439</v>
      </c>
      <c r="C29" s="57" t="s">
        <v>566</v>
      </c>
      <c r="D29" s="58" t="s">
        <v>320</v>
      </c>
      <c r="E29" s="56" t="s">
        <v>10</v>
      </c>
      <c r="F29" s="56" t="s">
        <v>40</v>
      </c>
      <c r="G29" s="60">
        <v>21.5</v>
      </c>
      <c r="H29" s="59">
        <v>2</v>
      </c>
      <c r="I29" s="59"/>
      <c r="J29" s="57" t="s">
        <v>68</v>
      </c>
      <c r="K29" s="106">
        <v>239</v>
      </c>
      <c r="N29" s="78"/>
      <c r="O29" s="78"/>
      <c r="Q29" s="15"/>
      <c r="U29" s="99" t="str">
        <f t="shared" si="0"/>
        <v>Nhơn</v>
      </c>
      <c r="V29" s="49" t="str">
        <f t="shared" si="4"/>
        <v>Nhơn10A1</v>
      </c>
      <c r="W29" s="2">
        <f>COUNTIF($V$5:$V$465,V29)</f>
        <v>1</v>
      </c>
      <c r="X29" s="49" t="str">
        <f t="shared" si="1"/>
        <v>Nguyễn Thành</v>
      </c>
      <c r="Y29" s="99" t="str">
        <f t="shared" si="5"/>
        <v>Thành</v>
      </c>
      <c r="Z29" s="49" t="str">
        <f t="shared" si="2"/>
        <v>Thành Nhơn10A1</v>
      </c>
      <c r="AA29" s="49">
        <f t="shared" si="3"/>
        <v>1</v>
      </c>
    </row>
    <row r="30" spans="1:27" ht="21" customHeight="1" x14ac:dyDescent="0.25">
      <c r="A30" s="34">
        <v>26</v>
      </c>
      <c r="B30" s="95" t="s">
        <v>439</v>
      </c>
      <c r="C30" s="57" t="s">
        <v>655</v>
      </c>
      <c r="D30" s="58" t="s">
        <v>322</v>
      </c>
      <c r="E30" s="56" t="s">
        <v>8</v>
      </c>
      <c r="F30" s="56" t="s">
        <v>40</v>
      </c>
      <c r="G30" s="60">
        <v>24.5</v>
      </c>
      <c r="H30" s="59">
        <v>1</v>
      </c>
      <c r="I30" s="59"/>
      <c r="J30" s="57" t="s">
        <v>68</v>
      </c>
      <c r="K30" s="106">
        <v>243</v>
      </c>
      <c r="N30" s="78"/>
      <c r="O30" s="78"/>
      <c r="Q30" s="15"/>
      <c r="U30" s="99" t="str">
        <f t="shared" si="0"/>
        <v>Như</v>
      </c>
      <c r="V30" s="49" t="str">
        <f t="shared" si="4"/>
        <v>Như10A1</v>
      </c>
      <c r="W30" s="2">
        <f>COUNTIF($V$5:$V$465,V30)</f>
        <v>2</v>
      </c>
      <c r="X30" s="49" t="str">
        <f t="shared" si="1"/>
        <v>Cao Tâm</v>
      </c>
      <c r="Y30" s="99" t="str">
        <f t="shared" si="5"/>
        <v>Tâm</v>
      </c>
      <c r="Z30" s="49" t="str">
        <f t="shared" si="2"/>
        <v>Tâm Như10A1</v>
      </c>
      <c r="AA30" s="49">
        <f t="shared" si="3"/>
        <v>1</v>
      </c>
    </row>
    <row r="31" spans="1:27" ht="21" customHeight="1" x14ac:dyDescent="0.25">
      <c r="A31" s="34">
        <v>27</v>
      </c>
      <c r="B31" s="95" t="s">
        <v>432</v>
      </c>
      <c r="C31" s="57" t="s">
        <v>790</v>
      </c>
      <c r="D31" s="58" t="s">
        <v>180</v>
      </c>
      <c r="E31" s="56" t="s">
        <v>8</v>
      </c>
      <c r="F31" s="56" t="s">
        <v>40</v>
      </c>
      <c r="G31" s="60">
        <v>19.5</v>
      </c>
      <c r="H31" s="59">
        <v>3</v>
      </c>
      <c r="I31" s="59"/>
      <c r="J31" s="57" t="s">
        <v>104</v>
      </c>
      <c r="K31" s="106">
        <v>246</v>
      </c>
      <c r="N31" s="78"/>
      <c r="O31" s="78"/>
      <c r="Q31" s="15"/>
      <c r="U31" s="99" t="str">
        <f t="shared" si="0"/>
        <v>Như</v>
      </c>
      <c r="V31" s="49" t="str">
        <f t="shared" si="4"/>
        <v>Như10A1</v>
      </c>
      <c r="W31" s="2">
        <f>COUNTIF($V$5:$V$465,V31)</f>
        <v>2</v>
      </c>
      <c r="X31" s="49" t="str">
        <f t="shared" si="1"/>
        <v>Phan Ý</v>
      </c>
      <c r="Y31" s="99" t="str">
        <f t="shared" si="5"/>
        <v>Ý</v>
      </c>
      <c r="Z31" s="49" t="str">
        <f t="shared" si="2"/>
        <v>Ý Như10A1</v>
      </c>
      <c r="AA31" s="49">
        <f t="shared" si="3"/>
        <v>1</v>
      </c>
    </row>
    <row r="32" spans="1:27" ht="21" customHeight="1" x14ac:dyDescent="0.25">
      <c r="A32" s="34">
        <v>28</v>
      </c>
      <c r="B32" s="95" t="s">
        <v>437</v>
      </c>
      <c r="C32" s="57" t="s">
        <v>898</v>
      </c>
      <c r="D32" s="58" t="s">
        <v>327</v>
      </c>
      <c r="E32" s="56" t="s">
        <v>10</v>
      </c>
      <c r="F32" s="56" t="s">
        <v>40</v>
      </c>
      <c r="G32" s="60">
        <v>20.75</v>
      </c>
      <c r="H32" s="59">
        <v>1</v>
      </c>
      <c r="I32" s="59"/>
      <c r="J32" s="57" t="s">
        <v>68</v>
      </c>
      <c r="K32" s="106">
        <v>255</v>
      </c>
      <c r="N32" s="78"/>
      <c r="O32" s="78"/>
      <c r="Q32" s="15"/>
      <c r="U32" s="99" t="str">
        <f t="shared" si="0"/>
        <v>Phát</v>
      </c>
      <c r="V32" s="49" t="str">
        <f t="shared" si="4"/>
        <v>Phát10A1</v>
      </c>
      <c r="W32" s="2">
        <f>COUNTIF($V$5:$V$469,V32)</f>
        <v>2</v>
      </c>
      <c r="X32" s="49" t="str">
        <f t="shared" si="1"/>
        <v>Đặng Minh</v>
      </c>
      <c r="Y32" s="99" t="str">
        <f t="shared" si="5"/>
        <v>Minh</v>
      </c>
      <c r="Z32" s="49" t="str">
        <f t="shared" si="2"/>
        <v>Minh Phát10A1</v>
      </c>
      <c r="AA32" s="49">
        <f t="shared" si="3"/>
        <v>1</v>
      </c>
    </row>
    <row r="33" spans="1:27" ht="21" customHeight="1" x14ac:dyDescent="0.25">
      <c r="A33" s="34">
        <v>29</v>
      </c>
      <c r="B33" s="95" t="s">
        <v>439</v>
      </c>
      <c r="C33" s="57" t="s">
        <v>496</v>
      </c>
      <c r="D33" s="58" t="s">
        <v>328</v>
      </c>
      <c r="E33" s="56" t="s">
        <v>10</v>
      </c>
      <c r="F33" s="56" t="s">
        <v>40</v>
      </c>
      <c r="G33" s="60">
        <v>22.25</v>
      </c>
      <c r="H33" s="59">
        <v>1</v>
      </c>
      <c r="I33" s="59"/>
      <c r="J33" s="57" t="s">
        <v>91</v>
      </c>
      <c r="K33" s="106">
        <v>258</v>
      </c>
      <c r="N33" s="78"/>
      <c r="O33" s="78"/>
      <c r="Q33" s="15"/>
      <c r="U33" s="99" t="str">
        <f t="shared" si="0"/>
        <v>Phát</v>
      </c>
      <c r="V33" s="49" t="str">
        <f t="shared" si="4"/>
        <v>Phát10A1</v>
      </c>
      <c r="W33" s="2">
        <f>COUNTIF($V$5:$V$465,V33)</f>
        <v>2</v>
      </c>
      <c r="X33" s="49" t="str">
        <f t="shared" si="1"/>
        <v>Phạm Tấn</v>
      </c>
      <c r="Y33" s="99" t="str">
        <f t="shared" si="5"/>
        <v>Tấn</v>
      </c>
      <c r="Z33" s="49" t="str">
        <f t="shared" si="2"/>
        <v>Tấn Phát10A1</v>
      </c>
      <c r="AA33" s="49">
        <f t="shared" si="3"/>
        <v>1</v>
      </c>
    </row>
    <row r="34" spans="1:27" ht="21" customHeight="1" x14ac:dyDescent="0.25">
      <c r="A34" s="34">
        <v>30</v>
      </c>
      <c r="B34" s="95" t="s">
        <v>438</v>
      </c>
      <c r="C34" s="57" t="s">
        <v>552</v>
      </c>
      <c r="D34" s="58" t="s">
        <v>329</v>
      </c>
      <c r="E34" s="56" t="s">
        <v>10</v>
      </c>
      <c r="F34" s="56" t="s">
        <v>40</v>
      </c>
      <c r="G34" s="60">
        <v>24.5</v>
      </c>
      <c r="H34" s="59">
        <v>2</v>
      </c>
      <c r="I34" s="59"/>
      <c r="J34" s="57" t="s">
        <v>68</v>
      </c>
      <c r="K34" s="106">
        <v>260</v>
      </c>
      <c r="N34" s="78"/>
      <c r="O34" s="78"/>
      <c r="Q34" s="15"/>
      <c r="U34" s="99" t="str">
        <f t="shared" si="0"/>
        <v>Phong</v>
      </c>
      <c r="V34" s="49" t="str">
        <f t="shared" si="4"/>
        <v>Phong10A1</v>
      </c>
      <c r="W34" s="2">
        <f>COUNTIF($V$5:$V$465,V34)</f>
        <v>1</v>
      </c>
      <c r="X34" s="49" t="str">
        <f t="shared" si="1"/>
        <v>Huỳnh Tiến</v>
      </c>
      <c r="Y34" s="99" t="str">
        <f t="shared" si="5"/>
        <v>Tiến</v>
      </c>
      <c r="Z34" s="49" t="str">
        <f t="shared" si="2"/>
        <v>Tiến Phong10A1</v>
      </c>
      <c r="AA34" s="49">
        <f t="shared" si="3"/>
        <v>1</v>
      </c>
    </row>
    <row r="35" spans="1:27" ht="21" customHeight="1" x14ac:dyDescent="0.25">
      <c r="A35" s="34">
        <v>31</v>
      </c>
      <c r="B35" s="95" t="s">
        <v>454</v>
      </c>
      <c r="C35" s="57" t="s">
        <v>805</v>
      </c>
      <c r="D35" s="58" t="s">
        <v>189</v>
      </c>
      <c r="E35" s="56" t="s">
        <v>8</v>
      </c>
      <c r="F35" s="56" t="s">
        <v>40</v>
      </c>
      <c r="G35" s="60">
        <v>18.25</v>
      </c>
      <c r="H35" s="59">
        <v>3</v>
      </c>
      <c r="I35" s="59"/>
      <c r="J35" s="57" t="s">
        <v>68</v>
      </c>
      <c r="K35" s="106">
        <v>269</v>
      </c>
      <c r="N35" s="78"/>
      <c r="O35" s="78"/>
      <c r="Q35" s="15"/>
      <c r="U35" s="99" t="str">
        <f t="shared" si="0"/>
        <v>Phúc</v>
      </c>
      <c r="V35" s="49" t="str">
        <f t="shared" si="4"/>
        <v>Phúc10A1</v>
      </c>
      <c r="W35" s="2">
        <f>COUNTIF($V$5:$V$465,V35)</f>
        <v>1</v>
      </c>
      <c r="X35" s="49" t="str">
        <f t="shared" si="1"/>
        <v>Võ Lê Hồng</v>
      </c>
      <c r="Y35" s="99" t="str">
        <f t="shared" si="5"/>
        <v>Hồng</v>
      </c>
      <c r="Z35" s="49" t="str">
        <f t="shared" si="2"/>
        <v>Hồng Phúc10A1</v>
      </c>
      <c r="AA35" s="49">
        <f t="shared" si="3"/>
        <v>1</v>
      </c>
    </row>
    <row r="36" spans="1:27" ht="21" customHeight="1" x14ac:dyDescent="0.25">
      <c r="A36" s="34">
        <v>32</v>
      </c>
      <c r="B36" s="95" t="s">
        <v>440</v>
      </c>
      <c r="C36" s="57" t="s">
        <v>495</v>
      </c>
      <c r="D36" s="58" t="s">
        <v>246</v>
      </c>
      <c r="E36" s="56" t="s">
        <v>10</v>
      </c>
      <c r="F36" s="56" t="s">
        <v>40</v>
      </c>
      <c r="G36" s="60">
        <v>22.25</v>
      </c>
      <c r="H36" s="59">
        <v>1</v>
      </c>
      <c r="I36" s="59"/>
      <c r="J36" s="57" t="s">
        <v>68</v>
      </c>
      <c r="K36" s="106">
        <v>279</v>
      </c>
      <c r="N36" s="78"/>
      <c r="O36" s="78"/>
      <c r="Q36" s="15"/>
      <c r="U36" s="99" t="str">
        <f t="shared" si="0"/>
        <v>Quân</v>
      </c>
      <c r="V36" s="49" t="str">
        <f t="shared" si="4"/>
        <v>Quân10A1</v>
      </c>
      <c r="W36" s="2">
        <f>COUNTIF($V$5:$V$465,V36)</f>
        <v>1</v>
      </c>
      <c r="X36" s="49" t="str">
        <f t="shared" si="1"/>
        <v>Nguyễn Minh</v>
      </c>
      <c r="Y36" s="99" t="str">
        <f t="shared" si="5"/>
        <v>Minh</v>
      </c>
      <c r="Z36" s="49" t="str">
        <f t="shared" si="2"/>
        <v>Minh Quân10A1</v>
      </c>
      <c r="AA36" s="49">
        <f t="shared" si="3"/>
        <v>1</v>
      </c>
    </row>
    <row r="37" spans="1:27" ht="21" customHeight="1" x14ac:dyDescent="0.25">
      <c r="A37" s="34">
        <v>33</v>
      </c>
      <c r="B37" s="95" t="s">
        <v>439</v>
      </c>
      <c r="C37" s="57" t="s">
        <v>663</v>
      </c>
      <c r="D37" s="58" t="s">
        <v>294</v>
      </c>
      <c r="E37" s="56" t="s">
        <v>8</v>
      </c>
      <c r="F37" s="56" t="s">
        <v>40</v>
      </c>
      <c r="G37" s="60">
        <v>23.5</v>
      </c>
      <c r="H37" s="59">
        <v>1</v>
      </c>
      <c r="I37" s="59"/>
      <c r="J37" s="57" t="s">
        <v>68</v>
      </c>
      <c r="K37" s="106">
        <v>285</v>
      </c>
      <c r="N37" s="78"/>
      <c r="O37" s="78"/>
      <c r="Q37" s="15"/>
      <c r="U37" s="99" t="str">
        <f t="shared" si="0"/>
        <v>Quyên</v>
      </c>
      <c r="V37" s="49" t="str">
        <f t="shared" si="4"/>
        <v>Quyên10A1</v>
      </c>
      <c r="W37" s="2">
        <f>COUNTIF($V$5:$V$465,V37)</f>
        <v>1</v>
      </c>
      <c r="X37" s="49" t="str">
        <f t="shared" si="1"/>
        <v>Ngô Thị Kim</v>
      </c>
      <c r="Y37" s="99" t="str">
        <f t="shared" si="5"/>
        <v>Kim</v>
      </c>
      <c r="Z37" s="49" t="str">
        <f t="shared" si="2"/>
        <v>Kim Quyên10A1</v>
      </c>
      <c r="AA37" s="49">
        <f t="shared" si="3"/>
        <v>1</v>
      </c>
    </row>
    <row r="38" spans="1:27" ht="21" customHeight="1" x14ac:dyDescent="0.25">
      <c r="A38" s="34">
        <v>34</v>
      </c>
      <c r="B38" s="95" t="s">
        <v>437</v>
      </c>
      <c r="C38" s="57" t="s">
        <v>863</v>
      </c>
      <c r="D38" s="58" t="s">
        <v>242</v>
      </c>
      <c r="E38" s="56" t="s">
        <v>8</v>
      </c>
      <c r="F38" s="56" t="s">
        <v>40</v>
      </c>
      <c r="G38" s="60">
        <v>24.5</v>
      </c>
      <c r="H38" s="59">
        <v>1</v>
      </c>
      <c r="I38" s="59"/>
      <c r="J38" s="57" t="s">
        <v>68</v>
      </c>
      <c r="K38" s="106">
        <v>287</v>
      </c>
      <c r="N38" s="78"/>
      <c r="O38" s="78"/>
      <c r="Q38" s="15"/>
      <c r="U38" s="99" t="str">
        <f t="shared" si="0"/>
        <v>Quỳnh</v>
      </c>
      <c r="V38" s="49" t="str">
        <f t="shared" si="4"/>
        <v>Quỳnh10A1</v>
      </c>
      <c r="W38" s="2">
        <f>COUNTIF($V$5:$V$469,V38)</f>
        <v>1</v>
      </c>
      <c r="X38" s="49" t="str">
        <f t="shared" si="1"/>
        <v>Trần Nguyễn Như</v>
      </c>
      <c r="Y38" s="99" t="str">
        <f t="shared" si="5"/>
        <v>Như</v>
      </c>
      <c r="Z38" s="49" t="str">
        <f t="shared" si="2"/>
        <v>Như Quỳnh10A1</v>
      </c>
      <c r="AA38" s="49">
        <f t="shared" si="3"/>
        <v>1</v>
      </c>
    </row>
    <row r="39" spans="1:27" ht="21" customHeight="1" x14ac:dyDescent="0.25">
      <c r="A39" s="34">
        <v>35</v>
      </c>
      <c r="B39" s="95" t="s">
        <v>439</v>
      </c>
      <c r="C39" s="57" t="s">
        <v>639</v>
      </c>
      <c r="D39" s="58" t="s">
        <v>345</v>
      </c>
      <c r="E39" s="56" t="s">
        <v>8</v>
      </c>
      <c r="F39" s="56" t="s">
        <v>40</v>
      </c>
      <c r="G39" s="60">
        <v>26.5</v>
      </c>
      <c r="H39" s="59">
        <v>1</v>
      </c>
      <c r="I39" s="59"/>
      <c r="J39" s="57" t="s">
        <v>68</v>
      </c>
      <c r="K39" s="106">
        <v>321</v>
      </c>
      <c r="N39" s="78"/>
      <c r="O39" s="78"/>
      <c r="U39" s="99" t="str">
        <f t="shared" si="0"/>
        <v>Thảo</v>
      </c>
      <c r="V39" s="49" t="str">
        <f t="shared" si="4"/>
        <v>Thảo10A1</v>
      </c>
      <c r="W39" s="2">
        <f>COUNTIF($V$5:$V$465,V39)</f>
        <v>1</v>
      </c>
      <c r="X39" s="49" t="str">
        <f t="shared" si="1"/>
        <v>Kiều Phương</v>
      </c>
      <c r="Y39" s="99" t="str">
        <f t="shared" si="5"/>
        <v>Phương</v>
      </c>
      <c r="Z39" s="49" t="str">
        <f t="shared" si="2"/>
        <v>Phương Thảo10A1</v>
      </c>
      <c r="AA39" s="49">
        <f t="shared" si="3"/>
        <v>1</v>
      </c>
    </row>
    <row r="40" spans="1:27" ht="21" customHeight="1" x14ac:dyDescent="0.25">
      <c r="A40" s="34">
        <v>36</v>
      </c>
      <c r="B40" s="95" t="s">
        <v>437</v>
      </c>
      <c r="C40" s="57" t="s">
        <v>864</v>
      </c>
      <c r="D40" s="58" t="s">
        <v>345</v>
      </c>
      <c r="E40" s="56" t="s">
        <v>10</v>
      </c>
      <c r="F40" s="56" t="s">
        <v>40</v>
      </c>
      <c r="G40" s="60">
        <v>21.5</v>
      </c>
      <c r="H40" s="59">
        <v>2</v>
      </c>
      <c r="I40" s="59"/>
      <c r="J40" s="57" t="s">
        <v>163</v>
      </c>
      <c r="K40" s="106">
        <v>333</v>
      </c>
      <c r="N40" s="78"/>
      <c r="O40" s="78"/>
      <c r="Q40" s="15"/>
      <c r="U40" s="99" t="str">
        <f t="shared" si="0"/>
        <v>Tâm</v>
      </c>
      <c r="V40" s="49" t="str">
        <f t="shared" si="4"/>
        <v>Tâm10A1</v>
      </c>
      <c r="W40" s="2">
        <f>COUNTIF($V$5:$V$465,V40)</f>
        <v>1</v>
      </c>
      <c r="X40" s="49" t="str">
        <f t="shared" si="1"/>
        <v>Trịnh Minh</v>
      </c>
      <c r="Y40" s="99" t="str">
        <f t="shared" si="5"/>
        <v>Minh</v>
      </c>
      <c r="Z40" s="49" t="str">
        <f t="shared" si="2"/>
        <v>Minh Tâm10A1</v>
      </c>
      <c r="AA40" s="49">
        <f t="shared" si="3"/>
        <v>1</v>
      </c>
    </row>
    <row r="41" spans="1:27" ht="21" customHeight="1" x14ac:dyDescent="0.25">
      <c r="A41" s="34">
        <v>37</v>
      </c>
      <c r="B41" s="95" t="s">
        <v>458</v>
      </c>
      <c r="C41" s="57" t="s">
        <v>787</v>
      </c>
      <c r="D41" s="58" t="s">
        <v>306</v>
      </c>
      <c r="E41" s="56" t="s">
        <v>8</v>
      </c>
      <c r="F41" s="56" t="s">
        <v>40</v>
      </c>
      <c r="G41" s="60">
        <v>20</v>
      </c>
      <c r="H41" s="59">
        <v>3</v>
      </c>
      <c r="I41" s="59"/>
      <c r="J41" s="57" t="s">
        <v>68</v>
      </c>
      <c r="K41" s="106">
        <v>349</v>
      </c>
      <c r="N41" s="78"/>
      <c r="O41" s="78"/>
      <c r="Q41" s="15"/>
      <c r="U41" s="99" t="str">
        <f t="shared" si="0"/>
        <v>Thư</v>
      </c>
      <c r="V41" s="49" t="str">
        <f t="shared" si="4"/>
        <v>Thư10A1</v>
      </c>
      <c r="W41" s="2">
        <f>COUNTIF($V$5:$V$465,V41)</f>
        <v>2</v>
      </c>
      <c r="X41" s="49" t="str">
        <f t="shared" si="1"/>
        <v>Nguyễn Hoàng Anh</v>
      </c>
      <c r="Y41" s="99" t="str">
        <f t="shared" si="5"/>
        <v>Anh</v>
      </c>
      <c r="Z41" s="49" t="str">
        <f t="shared" si="2"/>
        <v>Anh Thư10A1</v>
      </c>
      <c r="AA41" s="49">
        <f t="shared" si="3"/>
        <v>1</v>
      </c>
    </row>
    <row r="42" spans="1:27" ht="21" customHeight="1" x14ac:dyDescent="0.25">
      <c r="A42" s="34">
        <v>38</v>
      </c>
      <c r="B42" s="95" t="s">
        <v>460</v>
      </c>
      <c r="C42" s="57" t="s">
        <v>685</v>
      </c>
      <c r="D42" s="58" t="s">
        <v>427</v>
      </c>
      <c r="E42" s="56" t="s">
        <v>8</v>
      </c>
      <c r="F42" s="56" t="s">
        <v>40</v>
      </c>
      <c r="G42" s="60">
        <v>20.75</v>
      </c>
      <c r="H42" s="59">
        <v>1</v>
      </c>
      <c r="I42" s="59"/>
      <c r="J42" s="57" t="s">
        <v>68</v>
      </c>
      <c r="K42" s="106">
        <v>352</v>
      </c>
      <c r="N42" s="78"/>
      <c r="O42" s="78"/>
      <c r="Q42" s="15"/>
      <c r="U42" s="99" t="str">
        <f t="shared" si="0"/>
        <v>Thư</v>
      </c>
      <c r="V42" s="49" t="str">
        <f t="shared" si="4"/>
        <v>Thư10A1</v>
      </c>
      <c r="W42" s="2">
        <f>COUNTIF($V$5:$V$469,V42)</f>
        <v>2</v>
      </c>
      <c r="X42" s="49" t="str">
        <f t="shared" si="1"/>
        <v>Nguyễn Võ Minh</v>
      </c>
      <c r="Y42" s="99" t="str">
        <f t="shared" si="5"/>
        <v>Minh</v>
      </c>
      <c r="Z42" s="49" t="str">
        <f t="shared" si="2"/>
        <v>Minh Thư10A1</v>
      </c>
      <c r="AA42" s="49">
        <f t="shared" si="3"/>
        <v>1</v>
      </c>
    </row>
    <row r="43" spans="1:27" ht="21" customHeight="1" x14ac:dyDescent="0.25">
      <c r="A43" s="34">
        <v>39</v>
      </c>
      <c r="B43" s="95" t="s">
        <v>438</v>
      </c>
      <c r="C43" s="57" t="s">
        <v>554</v>
      </c>
      <c r="D43" s="58" t="s">
        <v>367</v>
      </c>
      <c r="E43" s="56" t="s">
        <v>10</v>
      </c>
      <c r="F43" s="56" t="s">
        <v>40</v>
      </c>
      <c r="G43" s="60">
        <v>24.25</v>
      </c>
      <c r="H43" s="59">
        <v>2</v>
      </c>
      <c r="I43" s="59"/>
      <c r="J43" s="57" t="s">
        <v>68</v>
      </c>
      <c r="K43" s="106">
        <v>376</v>
      </c>
      <c r="N43" s="78"/>
      <c r="O43" s="78"/>
      <c r="Q43" s="15"/>
      <c r="U43" s="99" t="str">
        <f t="shared" si="0"/>
        <v>Tiến</v>
      </c>
      <c r="V43" s="49" t="str">
        <f t="shared" si="4"/>
        <v>Tiến10A1</v>
      </c>
      <c r="W43" s="2">
        <f>COUNTIF($V$5:$V$465,V43)</f>
        <v>1</v>
      </c>
      <c r="X43" s="49" t="str">
        <f t="shared" si="1"/>
        <v>Trần Văn</v>
      </c>
      <c r="Y43" s="99" t="str">
        <f t="shared" si="5"/>
        <v>Văn</v>
      </c>
      <c r="Z43" s="49" t="str">
        <f t="shared" si="2"/>
        <v>Văn Tiến10A1</v>
      </c>
      <c r="AA43" s="49">
        <f t="shared" si="3"/>
        <v>1</v>
      </c>
    </row>
    <row r="44" spans="1:27" ht="21" customHeight="1" x14ac:dyDescent="0.25">
      <c r="A44" s="34">
        <v>40</v>
      </c>
      <c r="B44" s="95" t="s">
        <v>439</v>
      </c>
      <c r="C44" s="57" t="s">
        <v>733</v>
      </c>
      <c r="D44" s="58" t="s">
        <v>331</v>
      </c>
      <c r="E44" s="56" t="s">
        <v>8</v>
      </c>
      <c r="F44" s="56" t="s">
        <v>40</v>
      </c>
      <c r="G44" s="60">
        <v>22.25</v>
      </c>
      <c r="H44" s="59">
        <v>2</v>
      </c>
      <c r="I44" s="59"/>
      <c r="J44" s="57" t="s">
        <v>79</v>
      </c>
      <c r="K44" s="106">
        <v>393</v>
      </c>
      <c r="N44" s="78"/>
      <c r="O44" s="78"/>
      <c r="Q44" s="15"/>
      <c r="U44" s="99" t="str">
        <f t="shared" si="0"/>
        <v>Trân</v>
      </c>
      <c r="V44" s="49" t="str">
        <f t="shared" si="4"/>
        <v>Trân10A1</v>
      </c>
      <c r="W44" s="2">
        <f>COUNTIF($V$5:$V$465,V44)</f>
        <v>2</v>
      </c>
      <c r="X44" s="49" t="str">
        <f t="shared" si="1"/>
        <v>Nguyễn Quỳnh</v>
      </c>
      <c r="Y44" s="99" t="str">
        <f t="shared" si="5"/>
        <v>Quỳnh</v>
      </c>
      <c r="Z44" s="49" t="str">
        <f t="shared" si="2"/>
        <v>Quỳnh Trân10A1</v>
      </c>
      <c r="AA44" s="49">
        <f t="shared" si="3"/>
        <v>1</v>
      </c>
    </row>
    <row r="45" spans="1:27" ht="21" customHeight="1" x14ac:dyDescent="0.25">
      <c r="A45" s="34">
        <v>41</v>
      </c>
      <c r="B45" s="95" t="s">
        <v>439</v>
      </c>
      <c r="C45" s="57" t="s">
        <v>671</v>
      </c>
      <c r="D45" s="58" t="s">
        <v>371</v>
      </c>
      <c r="E45" s="56" t="s">
        <v>8</v>
      </c>
      <c r="F45" s="56" t="s">
        <v>40</v>
      </c>
      <c r="G45" s="60">
        <v>22.75</v>
      </c>
      <c r="H45" s="59">
        <v>1</v>
      </c>
      <c r="I45" s="59"/>
      <c r="J45" s="57" t="s">
        <v>104</v>
      </c>
      <c r="K45" s="106">
        <v>394</v>
      </c>
      <c r="N45" s="78"/>
      <c r="O45" s="78"/>
      <c r="Q45" s="15"/>
      <c r="U45" s="99" t="str">
        <f t="shared" si="0"/>
        <v>Trân</v>
      </c>
      <c r="V45" s="49" t="str">
        <f t="shared" si="4"/>
        <v>Trân10A1</v>
      </c>
      <c r="W45" s="2">
        <f>COUNTIF($V$5:$V$465,V45)</f>
        <v>2</v>
      </c>
      <c r="X45" s="49" t="str">
        <f t="shared" si="1"/>
        <v>Trần Thị Quế</v>
      </c>
      <c r="Y45" s="99" t="str">
        <f t="shared" si="5"/>
        <v>Quế</v>
      </c>
      <c r="Z45" s="49" t="str">
        <f t="shared" si="2"/>
        <v>Quế Trân10A1</v>
      </c>
      <c r="AA45" s="49">
        <f t="shared" si="3"/>
        <v>1</v>
      </c>
    </row>
    <row r="46" spans="1:27" ht="21" customHeight="1" x14ac:dyDescent="0.25">
      <c r="A46" s="34">
        <v>42</v>
      </c>
      <c r="B46" s="95" t="s">
        <v>439</v>
      </c>
      <c r="C46" s="57" t="s">
        <v>536</v>
      </c>
      <c r="D46" s="58" t="s">
        <v>375</v>
      </c>
      <c r="E46" s="56" t="s">
        <v>10</v>
      </c>
      <c r="F46" s="56" t="s">
        <v>40</v>
      </c>
      <c r="G46" s="60">
        <v>18.25</v>
      </c>
      <c r="H46" s="59">
        <v>1</v>
      </c>
      <c r="I46" s="59"/>
      <c r="J46" s="57" t="s">
        <v>68</v>
      </c>
      <c r="K46" s="106">
        <v>397</v>
      </c>
      <c r="N46" s="78"/>
      <c r="O46" s="78"/>
      <c r="Q46" s="15"/>
      <c r="U46" s="99" t="str">
        <f t="shared" si="0"/>
        <v>Trí</v>
      </c>
      <c r="V46" s="49" t="str">
        <f t="shared" si="4"/>
        <v>Trí10A1</v>
      </c>
      <c r="W46" s="2">
        <f>COUNTIF($V$5:$V$469,V46)</f>
        <v>2</v>
      </c>
      <c r="X46" s="49" t="str">
        <f t="shared" si="1"/>
        <v>Hồ Đức</v>
      </c>
      <c r="Y46" s="99" t="str">
        <f t="shared" si="5"/>
        <v>Đức</v>
      </c>
      <c r="Z46" s="49" t="str">
        <f t="shared" si="2"/>
        <v>Đức Trí10A1</v>
      </c>
      <c r="AA46" s="49">
        <f t="shared" si="3"/>
        <v>1</v>
      </c>
    </row>
    <row r="47" spans="1:27" ht="21" customHeight="1" x14ac:dyDescent="0.25">
      <c r="A47" s="34">
        <v>43</v>
      </c>
      <c r="B47" s="95" t="s">
        <v>437</v>
      </c>
      <c r="C47" s="57" t="s">
        <v>537</v>
      </c>
      <c r="D47" s="58" t="s">
        <v>382</v>
      </c>
      <c r="E47" s="56" t="s">
        <v>10</v>
      </c>
      <c r="F47" s="56" t="s">
        <v>40</v>
      </c>
      <c r="G47" s="60">
        <v>18.25</v>
      </c>
      <c r="H47" s="59">
        <v>1</v>
      </c>
      <c r="I47" s="59"/>
      <c r="J47" s="57" t="s">
        <v>171</v>
      </c>
      <c r="K47" s="106">
        <v>412</v>
      </c>
      <c r="N47" s="78"/>
      <c r="O47" s="78"/>
      <c r="Q47" s="15"/>
      <c r="U47" s="99" t="str">
        <f t="shared" si="0"/>
        <v>Tuấn</v>
      </c>
      <c r="V47" s="49" t="str">
        <f t="shared" si="4"/>
        <v>Tuấn10A1</v>
      </c>
      <c r="W47" s="2">
        <f>COUNTIF($V$5:$V$465,V47)</f>
        <v>1</v>
      </c>
      <c r="X47" s="49" t="str">
        <f t="shared" si="1"/>
        <v>PhạM Anh</v>
      </c>
      <c r="Y47" s="99" t="str">
        <f t="shared" si="5"/>
        <v>Anh</v>
      </c>
      <c r="Z47" s="49" t="str">
        <f t="shared" si="2"/>
        <v>Anh Tuấn10A1</v>
      </c>
      <c r="AA47" s="49">
        <f t="shared" si="3"/>
        <v>1</v>
      </c>
    </row>
    <row r="48" spans="1:27" ht="21" customHeight="1" x14ac:dyDescent="0.25">
      <c r="A48" s="34">
        <v>44</v>
      </c>
      <c r="B48" s="95" t="s">
        <v>446</v>
      </c>
      <c r="C48" s="57" t="s">
        <v>596</v>
      </c>
      <c r="D48" s="58" t="s">
        <v>351</v>
      </c>
      <c r="E48" s="56" t="s">
        <v>10</v>
      </c>
      <c r="F48" s="56" t="s">
        <v>40</v>
      </c>
      <c r="G48" s="60">
        <v>18</v>
      </c>
      <c r="H48" s="59">
        <v>2</v>
      </c>
      <c r="I48" s="59"/>
      <c r="J48" s="57" t="s">
        <v>80</v>
      </c>
      <c r="K48" s="106">
        <v>427</v>
      </c>
      <c r="N48" s="78"/>
      <c r="O48" s="78"/>
      <c r="Q48" s="15"/>
      <c r="U48" s="99" t="str">
        <f t="shared" si="0"/>
        <v>Vinh</v>
      </c>
      <c r="V48" s="49" t="str">
        <f t="shared" si="4"/>
        <v>Vinh10A1</v>
      </c>
      <c r="W48" s="2">
        <f>COUNTIF($V$5:$V$465,V48)</f>
        <v>1</v>
      </c>
      <c r="X48" s="49" t="str">
        <f t="shared" si="1"/>
        <v>Nguyễn Quang</v>
      </c>
      <c r="Y48" s="99" t="str">
        <f t="shared" si="5"/>
        <v>Quang</v>
      </c>
      <c r="Z48" s="49" t="str">
        <f t="shared" si="2"/>
        <v>Quang Vinh10A1</v>
      </c>
      <c r="AA48" s="49">
        <f t="shared" si="3"/>
        <v>1</v>
      </c>
    </row>
    <row r="49" spans="1:27" ht="21.75" customHeight="1" x14ac:dyDescent="0.25">
      <c r="A49" s="34">
        <v>45</v>
      </c>
      <c r="B49" s="95" t="s">
        <v>437</v>
      </c>
      <c r="C49" s="57" t="s">
        <v>828</v>
      </c>
      <c r="D49" s="58" t="s">
        <v>371</v>
      </c>
      <c r="E49" s="56" t="s">
        <v>8</v>
      </c>
      <c r="F49" s="56" t="s">
        <v>40</v>
      </c>
      <c r="G49" s="60">
        <v>17.25</v>
      </c>
      <c r="H49" s="59">
        <v>2</v>
      </c>
      <c r="I49" s="59"/>
      <c r="J49" s="57" t="s">
        <v>68</v>
      </c>
      <c r="K49" s="106">
        <v>443</v>
      </c>
      <c r="N49" s="78"/>
      <c r="O49" s="78"/>
      <c r="Q49" s="15"/>
      <c r="U49" s="99" t="str">
        <f t="shared" si="0"/>
        <v>Vy</v>
      </c>
      <c r="V49" s="49" t="str">
        <f t="shared" si="4"/>
        <v>Vy10A1</v>
      </c>
      <c r="W49" s="2">
        <f>COUNTIF($V$5:$V$465,V49)</f>
        <v>1</v>
      </c>
      <c r="X49" s="49" t="str">
        <f t="shared" si="1"/>
        <v>Trần Ngọc Tường</v>
      </c>
      <c r="Y49" s="99" t="str">
        <f t="shared" si="5"/>
        <v>Tường</v>
      </c>
      <c r="Z49" s="49" t="str">
        <f t="shared" si="2"/>
        <v>Tường Vy10A1</v>
      </c>
      <c r="AA49" s="49">
        <f t="shared" si="3"/>
        <v>1</v>
      </c>
    </row>
    <row r="50" spans="1:27" ht="21" customHeight="1" x14ac:dyDescent="0.25">
      <c r="A50" s="34">
        <v>46</v>
      </c>
      <c r="B50" s="95" t="s">
        <v>438</v>
      </c>
      <c r="C50" s="57" t="s">
        <v>710</v>
      </c>
      <c r="D50" s="58" t="s">
        <v>202</v>
      </c>
      <c r="E50" s="56" t="s">
        <v>8</v>
      </c>
      <c r="F50" s="56" t="s">
        <v>16</v>
      </c>
      <c r="G50" s="60">
        <v>17.75</v>
      </c>
      <c r="H50" s="59">
        <v>1</v>
      </c>
      <c r="I50" s="59"/>
      <c r="J50" s="57" t="s">
        <v>151</v>
      </c>
      <c r="K50" s="106">
        <v>8</v>
      </c>
      <c r="N50" s="78"/>
      <c r="O50" s="78"/>
      <c r="Q50" s="15"/>
      <c r="U50" s="99" t="str">
        <f t="shared" si="0"/>
        <v>Anh</v>
      </c>
      <c r="V50" s="49" t="str">
        <f t="shared" si="4"/>
        <v>Anh10A10</v>
      </c>
      <c r="W50" s="2">
        <f>COUNTIF($V$5:$V$465,V50)</f>
        <v>2</v>
      </c>
      <c r="X50" s="49" t="str">
        <f t="shared" si="1"/>
        <v>Nguyễn Đoàn Vân</v>
      </c>
      <c r="Y50" s="99" t="str">
        <f t="shared" si="5"/>
        <v>Vân</v>
      </c>
      <c r="Z50" s="49" t="str">
        <f t="shared" si="2"/>
        <v>Vân Anh10A10</v>
      </c>
      <c r="AA50" s="49">
        <f t="shared" si="3"/>
        <v>1</v>
      </c>
    </row>
    <row r="51" spans="1:27" ht="21" customHeight="1" x14ac:dyDescent="0.25">
      <c r="A51" s="34">
        <v>47</v>
      </c>
      <c r="B51" s="95" t="s">
        <v>457</v>
      </c>
      <c r="C51" s="57" t="s">
        <v>572</v>
      </c>
      <c r="D51" s="58" t="s">
        <v>333</v>
      </c>
      <c r="E51" s="56" t="s">
        <v>10</v>
      </c>
      <c r="F51" s="56" t="s">
        <v>16</v>
      </c>
      <c r="G51" s="60">
        <v>20.25</v>
      </c>
      <c r="H51" s="59">
        <v>2</v>
      </c>
      <c r="I51" s="59"/>
      <c r="J51" s="57" t="s">
        <v>68</v>
      </c>
      <c r="K51" s="106">
        <v>9</v>
      </c>
      <c r="N51" s="78"/>
      <c r="O51" s="78"/>
      <c r="Q51" s="15"/>
      <c r="U51" s="99" t="str">
        <f t="shared" si="0"/>
        <v>Anh</v>
      </c>
      <c r="V51" s="49" t="str">
        <f t="shared" si="4"/>
        <v>Anh10A10</v>
      </c>
      <c r="W51" s="2">
        <f>COUNTIF($V$5:$V$465,V51)</f>
        <v>2</v>
      </c>
      <c r="X51" s="49" t="str">
        <f t="shared" si="1"/>
        <v>Nguyễn Hoàng</v>
      </c>
      <c r="Y51" s="99" t="str">
        <f t="shared" si="5"/>
        <v>Hoàng</v>
      </c>
      <c r="Z51" s="49" t="str">
        <f t="shared" si="2"/>
        <v>Hoàng Anh10A10</v>
      </c>
      <c r="AA51" s="49">
        <f t="shared" si="3"/>
        <v>1</v>
      </c>
    </row>
    <row r="52" spans="1:27" ht="21" customHeight="1" x14ac:dyDescent="0.25">
      <c r="A52" s="34">
        <v>48</v>
      </c>
      <c r="B52" s="95" t="s">
        <v>439</v>
      </c>
      <c r="C52" s="57" t="s">
        <v>647</v>
      </c>
      <c r="D52" s="58" t="s">
        <v>200</v>
      </c>
      <c r="E52" s="56" t="s">
        <v>8</v>
      </c>
      <c r="F52" s="56" t="s">
        <v>16</v>
      </c>
      <c r="G52" s="60">
        <v>25</v>
      </c>
      <c r="H52" s="59">
        <v>1</v>
      </c>
      <c r="I52" s="59"/>
      <c r="J52" s="57" t="s">
        <v>68</v>
      </c>
      <c r="K52" s="106">
        <v>35</v>
      </c>
      <c r="N52" s="78"/>
      <c r="O52" s="78"/>
      <c r="Q52" s="15"/>
      <c r="U52" s="99" t="str">
        <f t="shared" si="0"/>
        <v>Dung</v>
      </c>
      <c r="V52" s="49" t="str">
        <f t="shared" si="4"/>
        <v>Dung10A10</v>
      </c>
      <c r="W52" s="2">
        <f>COUNTIF($V$5:$V$469,V52)</f>
        <v>1</v>
      </c>
      <c r="X52" s="49" t="str">
        <f t="shared" si="1"/>
        <v>Nguyễn Thị Tuyết</v>
      </c>
      <c r="Y52" s="99" t="str">
        <f t="shared" si="5"/>
        <v>Tuyết</v>
      </c>
      <c r="Z52" s="49" t="str">
        <f t="shared" si="2"/>
        <v>Tuyết Dung10A10</v>
      </c>
      <c r="AA52" s="49">
        <f t="shared" si="3"/>
        <v>1</v>
      </c>
    </row>
    <row r="53" spans="1:27" ht="21" customHeight="1" x14ac:dyDescent="0.25">
      <c r="A53" s="34">
        <v>49</v>
      </c>
      <c r="B53" s="95" t="s">
        <v>439</v>
      </c>
      <c r="C53" s="57" t="s">
        <v>488</v>
      </c>
      <c r="D53" s="58" t="s">
        <v>228</v>
      </c>
      <c r="E53" s="56" t="s">
        <v>10</v>
      </c>
      <c r="F53" s="56" t="s">
        <v>16</v>
      </c>
      <c r="G53" s="60">
        <v>23</v>
      </c>
      <c r="H53" s="59">
        <v>1</v>
      </c>
      <c r="I53" s="59"/>
      <c r="J53" s="57" t="s">
        <v>68</v>
      </c>
      <c r="K53" s="106">
        <v>37</v>
      </c>
      <c r="N53" s="78"/>
      <c r="O53" s="78"/>
      <c r="Q53" s="15"/>
      <c r="U53" s="99" t="str">
        <f t="shared" si="0"/>
        <v>Dũng</v>
      </c>
      <c r="V53" s="49" t="str">
        <f t="shared" si="4"/>
        <v>Dũng10A10</v>
      </c>
      <c r="W53" s="2">
        <f>COUNTIF($V$5:$V$465,V53)</f>
        <v>1</v>
      </c>
      <c r="X53" s="49" t="str">
        <f t="shared" si="1"/>
        <v>Nguyễn Thanh</v>
      </c>
      <c r="Y53" s="99" t="str">
        <f t="shared" si="5"/>
        <v>Thanh</v>
      </c>
      <c r="Z53" s="49" t="str">
        <f t="shared" si="2"/>
        <v>Thanh Dũng10A10</v>
      </c>
      <c r="AA53" s="49">
        <f t="shared" si="3"/>
        <v>1</v>
      </c>
    </row>
    <row r="54" spans="1:27" ht="21" customHeight="1" x14ac:dyDescent="0.25">
      <c r="A54" s="34">
        <v>50</v>
      </c>
      <c r="B54" s="95" t="s">
        <v>442</v>
      </c>
      <c r="C54" s="57" t="s">
        <v>489</v>
      </c>
      <c r="D54" s="58" t="s">
        <v>362</v>
      </c>
      <c r="E54" s="56" t="s">
        <v>10</v>
      </c>
      <c r="F54" s="56" t="s">
        <v>16</v>
      </c>
      <c r="G54" s="60">
        <v>22.75</v>
      </c>
      <c r="H54" s="59">
        <v>1</v>
      </c>
      <c r="I54" s="59"/>
      <c r="J54" s="57" t="s">
        <v>68</v>
      </c>
      <c r="K54" s="106">
        <v>49</v>
      </c>
      <c r="N54" s="78"/>
      <c r="O54" s="78"/>
      <c r="Q54" s="15"/>
      <c r="U54" s="99" t="str">
        <f t="shared" si="0"/>
        <v>Đại</v>
      </c>
      <c r="V54" s="49" t="str">
        <f t="shared" si="4"/>
        <v>Đại10A10</v>
      </c>
      <c r="W54" s="2">
        <f>COUNTIF($V$5:$V$465,V54)</f>
        <v>1</v>
      </c>
      <c r="X54" s="49" t="str">
        <f t="shared" si="1"/>
        <v>Nguyễn Cao Thành</v>
      </c>
      <c r="Y54" s="99" t="str">
        <f t="shared" si="5"/>
        <v>Thành</v>
      </c>
      <c r="Z54" s="49" t="str">
        <f t="shared" si="2"/>
        <v>Thành Đại10A10</v>
      </c>
      <c r="AA54" s="49">
        <f t="shared" si="3"/>
        <v>1</v>
      </c>
    </row>
    <row r="55" spans="1:27" ht="21" customHeight="1" x14ac:dyDescent="0.25">
      <c r="A55" s="34">
        <v>51</v>
      </c>
      <c r="B55" s="95" t="s">
        <v>445</v>
      </c>
      <c r="C55" s="57" t="s">
        <v>625</v>
      </c>
      <c r="D55" s="58" t="s">
        <v>409</v>
      </c>
      <c r="E55" s="56" t="s">
        <v>10</v>
      </c>
      <c r="F55" s="56" t="s">
        <v>16</v>
      </c>
      <c r="G55" s="60">
        <v>18.75</v>
      </c>
      <c r="H55" s="59">
        <v>3</v>
      </c>
      <c r="I55" s="59"/>
      <c r="J55" s="57" t="s">
        <v>68</v>
      </c>
      <c r="K55" s="106">
        <v>55</v>
      </c>
      <c r="N55" s="78"/>
      <c r="O55" s="78"/>
      <c r="Q55" s="15"/>
      <c r="U55" s="99" t="str">
        <f t="shared" si="0"/>
        <v>Đạt</v>
      </c>
      <c r="V55" s="49" t="str">
        <f t="shared" si="4"/>
        <v>Đạt10A10</v>
      </c>
      <c r="W55" s="2">
        <f>COUNTIF($V$5:$V$465,V55)</f>
        <v>1</v>
      </c>
      <c r="X55" s="49" t="str">
        <f t="shared" si="1"/>
        <v>Phan Huỳnh Tiến</v>
      </c>
      <c r="Y55" s="99" t="str">
        <f t="shared" si="5"/>
        <v>Tiến</v>
      </c>
      <c r="Z55" s="49" t="str">
        <f t="shared" si="2"/>
        <v>Tiến Đạt10A10</v>
      </c>
      <c r="AA55" s="49">
        <f t="shared" si="3"/>
        <v>1</v>
      </c>
    </row>
    <row r="56" spans="1:27" ht="21" customHeight="1" x14ac:dyDescent="0.25">
      <c r="A56" s="34">
        <v>52</v>
      </c>
      <c r="B56" s="95" t="s">
        <v>460</v>
      </c>
      <c r="C56" s="57" t="s">
        <v>692</v>
      </c>
      <c r="D56" s="58" t="s">
        <v>223</v>
      </c>
      <c r="E56" s="56" t="s">
        <v>8</v>
      </c>
      <c r="F56" s="56" t="s">
        <v>16</v>
      </c>
      <c r="G56" s="60">
        <v>20</v>
      </c>
      <c r="H56" s="59">
        <v>1</v>
      </c>
      <c r="I56" s="59"/>
      <c r="J56" s="57" t="s">
        <v>66</v>
      </c>
      <c r="K56" s="106">
        <v>80</v>
      </c>
      <c r="N56" s="78"/>
      <c r="O56" s="78"/>
      <c r="Q56" s="15"/>
      <c r="U56" s="99" t="str">
        <f t="shared" si="0"/>
        <v>Hân</v>
      </c>
      <c r="V56" s="49" t="str">
        <f t="shared" si="4"/>
        <v>Hân10A10</v>
      </c>
      <c r="W56" s="2">
        <f>COUNTIF($V$5:$V$465,V56)</f>
        <v>2</v>
      </c>
      <c r="X56" s="49" t="str">
        <f t="shared" si="1"/>
        <v>Ngô Gia</v>
      </c>
      <c r="Y56" s="99" t="str">
        <f t="shared" si="5"/>
        <v>Gia</v>
      </c>
      <c r="Z56" s="49" t="str">
        <f t="shared" si="2"/>
        <v>Gia Hân10A10</v>
      </c>
      <c r="AA56" s="49">
        <f t="shared" si="3"/>
        <v>1</v>
      </c>
    </row>
    <row r="57" spans="1:27" ht="21" customHeight="1" x14ac:dyDescent="0.25">
      <c r="A57" s="34">
        <v>53</v>
      </c>
      <c r="B57" s="95" t="s">
        <v>439</v>
      </c>
      <c r="C57" s="57" t="s">
        <v>632</v>
      </c>
      <c r="D57" s="58" t="s">
        <v>242</v>
      </c>
      <c r="E57" s="56" t="s">
        <v>8</v>
      </c>
      <c r="F57" s="56" t="s">
        <v>16</v>
      </c>
      <c r="G57" s="60">
        <v>32.75</v>
      </c>
      <c r="H57" s="59">
        <v>1</v>
      </c>
      <c r="I57" s="59"/>
      <c r="J57" s="57" t="s">
        <v>68</v>
      </c>
      <c r="K57" s="106">
        <v>83</v>
      </c>
      <c r="N57" s="78"/>
      <c r="O57" s="78"/>
      <c r="Q57" s="15"/>
      <c r="U57" s="99" t="str">
        <f t="shared" si="0"/>
        <v>Hân</v>
      </c>
      <c r="V57" s="49" t="str">
        <f t="shared" si="4"/>
        <v>Hân10A10</v>
      </c>
      <c r="W57" s="2">
        <f>COUNTIF($V$5:$V$469,V57)</f>
        <v>2</v>
      </c>
      <c r="X57" s="49" t="str">
        <f t="shared" si="1"/>
        <v>Vũ Nguyễn Ngọc</v>
      </c>
      <c r="Y57" s="99" t="str">
        <f t="shared" si="5"/>
        <v>Ngọc</v>
      </c>
      <c r="Z57" s="49" t="str">
        <f t="shared" si="2"/>
        <v>Ngọc Hân10A10</v>
      </c>
      <c r="AA57" s="49">
        <f t="shared" si="3"/>
        <v>1</v>
      </c>
    </row>
    <row r="58" spans="1:27" ht="21" customHeight="1" x14ac:dyDescent="0.25">
      <c r="A58" s="34">
        <v>54</v>
      </c>
      <c r="B58" s="95" t="s">
        <v>437</v>
      </c>
      <c r="C58" s="57" t="s">
        <v>906</v>
      </c>
      <c r="D58" s="58" t="s">
        <v>252</v>
      </c>
      <c r="E58" s="56" t="s">
        <v>10</v>
      </c>
      <c r="F58" s="56" t="s">
        <v>16</v>
      </c>
      <c r="G58" s="60">
        <v>20</v>
      </c>
      <c r="H58" s="59">
        <v>2</v>
      </c>
      <c r="I58" s="59"/>
      <c r="J58" s="57" t="s">
        <v>68</v>
      </c>
      <c r="K58" s="106">
        <v>92</v>
      </c>
      <c r="N58" s="78"/>
      <c r="O58" s="78"/>
      <c r="Q58" s="15"/>
      <c r="U58" s="99" t="str">
        <f t="shared" si="0"/>
        <v>Hiền</v>
      </c>
      <c r="V58" s="49" t="str">
        <f t="shared" si="4"/>
        <v>Hiền10A10</v>
      </c>
      <c r="W58" s="2">
        <f>COUNTIF($V$5:$V$465,V58)</f>
        <v>1</v>
      </c>
      <c r="X58" s="49" t="str">
        <f t="shared" si="1"/>
        <v>Trương Tấn</v>
      </c>
      <c r="Y58" s="99" t="str">
        <f t="shared" si="5"/>
        <v>Tấn</v>
      </c>
      <c r="Z58" s="49" t="str">
        <f t="shared" si="2"/>
        <v>Tấn Hiền10A10</v>
      </c>
      <c r="AA58" s="49">
        <f t="shared" si="3"/>
        <v>1</v>
      </c>
    </row>
    <row r="59" spans="1:27" ht="21" customHeight="1" x14ac:dyDescent="0.25">
      <c r="A59" s="34">
        <v>55</v>
      </c>
      <c r="B59" s="95" t="s">
        <v>438</v>
      </c>
      <c r="C59" s="57" t="s">
        <v>532</v>
      </c>
      <c r="D59" s="58" t="s">
        <v>258</v>
      </c>
      <c r="E59" s="56" t="s">
        <v>10</v>
      </c>
      <c r="F59" s="56" t="s">
        <v>16</v>
      </c>
      <c r="G59" s="60">
        <v>18.5</v>
      </c>
      <c r="H59" s="59">
        <v>1</v>
      </c>
      <c r="I59" s="59"/>
      <c r="J59" s="57" t="s">
        <v>68</v>
      </c>
      <c r="K59" s="106">
        <v>104</v>
      </c>
      <c r="N59" s="78"/>
      <c r="O59" s="78"/>
      <c r="Q59" s="15"/>
      <c r="U59" s="99" t="str">
        <f t="shared" si="0"/>
        <v>Hoàng</v>
      </c>
      <c r="V59" s="49" t="str">
        <f t="shared" si="4"/>
        <v>Hoàng10A10</v>
      </c>
      <c r="W59" s="2">
        <f>COUNTIF($V$5:$V$465,V59)</f>
        <v>1</v>
      </c>
      <c r="X59" s="49" t="str">
        <f t="shared" si="1"/>
        <v>Nguyễn Huy</v>
      </c>
      <c r="Y59" s="99" t="str">
        <f t="shared" si="5"/>
        <v>Huy</v>
      </c>
      <c r="Z59" s="49" t="str">
        <f t="shared" si="2"/>
        <v>Huy Hoàng10A10</v>
      </c>
      <c r="AA59" s="49">
        <f t="shared" si="3"/>
        <v>1</v>
      </c>
    </row>
    <row r="60" spans="1:27" ht="21" customHeight="1" x14ac:dyDescent="0.25">
      <c r="A60" s="34">
        <v>56</v>
      </c>
      <c r="B60" s="95" t="s">
        <v>439</v>
      </c>
      <c r="C60" s="57" t="s">
        <v>505</v>
      </c>
      <c r="D60" s="58" t="s">
        <v>259</v>
      </c>
      <c r="E60" s="56" t="s">
        <v>10</v>
      </c>
      <c r="F60" s="56" t="s">
        <v>16</v>
      </c>
      <c r="G60" s="60">
        <v>21.25</v>
      </c>
      <c r="H60" s="59">
        <v>1</v>
      </c>
      <c r="I60" s="59"/>
      <c r="J60" s="57" t="s">
        <v>68</v>
      </c>
      <c r="K60" s="106">
        <v>108</v>
      </c>
      <c r="N60" s="78"/>
      <c r="O60" s="78"/>
      <c r="Q60" s="15"/>
      <c r="U60" s="99" t="str">
        <f t="shared" si="0"/>
        <v>Hùng</v>
      </c>
      <c r="V60" s="49" t="str">
        <f t="shared" si="4"/>
        <v>Hùng10A10</v>
      </c>
      <c r="W60" s="2">
        <f>COUNTIF($V$5:$V$465,V60)</f>
        <v>2</v>
      </c>
      <c r="X60" s="49" t="str">
        <f t="shared" si="1"/>
        <v>Nguyễn Phi</v>
      </c>
      <c r="Y60" s="99" t="str">
        <f t="shared" si="5"/>
        <v>Phi</v>
      </c>
      <c r="Z60" s="49" t="str">
        <f t="shared" si="2"/>
        <v>Phi Hùng10A10</v>
      </c>
      <c r="AA60" s="49">
        <f t="shared" si="3"/>
        <v>1</v>
      </c>
    </row>
    <row r="61" spans="1:27" ht="21" customHeight="1" x14ac:dyDescent="0.25">
      <c r="A61" s="34">
        <v>57</v>
      </c>
      <c r="B61" s="95" t="s">
        <v>457</v>
      </c>
      <c r="C61" s="57" t="s">
        <v>588</v>
      </c>
      <c r="D61" s="58" t="s">
        <v>418</v>
      </c>
      <c r="E61" s="56" t="s">
        <v>10</v>
      </c>
      <c r="F61" s="56" t="s">
        <v>16</v>
      </c>
      <c r="G61" s="60">
        <v>18.5</v>
      </c>
      <c r="H61" s="59">
        <v>2</v>
      </c>
      <c r="I61" s="59"/>
      <c r="J61" s="57" t="s">
        <v>79</v>
      </c>
      <c r="K61" s="106">
        <v>109</v>
      </c>
      <c r="N61" s="78"/>
      <c r="O61" s="78"/>
      <c r="Q61" s="15"/>
      <c r="U61" s="99" t="str">
        <f t="shared" si="0"/>
        <v>Hùng</v>
      </c>
      <c r="V61" s="49" t="str">
        <f t="shared" si="4"/>
        <v>Hùng10A10</v>
      </c>
      <c r="W61" s="2">
        <f>COUNTIF($V$5:$V$465,V61)</f>
        <v>2</v>
      </c>
      <c r="X61" s="49" t="str">
        <f t="shared" si="1"/>
        <v>Trần Đức</v>
      </c>
      <c r="Y61" s="99" t="str">
        <f t="shared" si="5"/>
        <v>Đức</v>
      </c>
      <c r="Z61" s="49" t="str">
        <f t="shared" si="2"/>
        <v>Đức Hùng10A10</v>
      </c>
      <c r="AA61" s="49">
        <f t="shared" si="3"/>
        <v>1</v>
      </c>
    </row>
    <row r="62" spans="1:27" ht="21" customHeight="1" x14ac:dyDescent="0.25">
      <c r="A62" s="34">
        <v>58</v>
      </c>
      <c r="B62" s="95" t="s">
        <v>461</v>
      </c>
      <c r="C62" s="57" t="s">
        <v>624</v>
      </c>
      <c r="D62" s="58" t="s">
        <v>354</v>
      </c>
      <c r="E62" s="56" t="s">
        <v>10</v>
      </c>
      <c r="F62" s="56" t="s">
        <v>16</v>
      </c>
      <c r="G62" s="60">
        <v>19</v>
      </c>
      <c r="H62" s="59">
        <v>3</v>
      </c>
      <c r="I62" s="59"/>
      <c r="J62" s="57" t="s">
        <v>68</v>
      </c>
      <c r="K62" s="106">
        <v>116</v>
      </c>
      <c r="N62" s="78"/>
      <c r="O62" s="78"/>
      <c r="Q62" s="15"/>
      <c r="U62" s="99" t="str">
        <f t="shared" si="0"/>
        <v>Huy</v>
      </c>
      <c r="V62" s="49" t="str">
        <f t="shared" si="4"/>
        <v>Huy10A10</v>
      </c>
      <c r="W62" s="2">
        <f>COUNTIF($V$5:$V$469,V62)</f>
        <v>1</v>
      </c>
      <c r="X62" s="49" t="str">
        <f t="shared" si="1"/>
        <v>Tôn Thất Hoàng</v>
      </c>
      <c r="Y62" s="99" t="str">
        <f t="shared" si="5"/>
        <v>Hoàng</v>
      </c>
      <c r="Z62" s="49" t="str">
        <f t="shared" si="2"/>
        <v>Hoàng Huy10A10</v>
      </c>
      <c r="AA62" s="49">
        <f t="shared" si="3"/>
        <v>1</v>
      </c>
    </row>
    <row r="63" spans="1:27" ht="21" customHeight="1" x14ac:dyDescent="0.25">
      <c r="A63" s="34">
        <v>59</v>
      </c>
      <c r="B63" s="95" t="s">
        <v>452</v>
      </c>
      <c r="C63" s="57" t="s">
        <v>605</v>
      </c>
      <c r="D63" s="58" t="s">
        <v>344</v>
      </c>
      <c r="E63" s="56" t="s">
        <v>10</v>
      </c>
      <c r="F63" s="56" t="s">
        <v>16</v>
      </c>
      <c r="G63" s="60">
        <v>24.5</v>
      </c>
      <c r="H63" s="59">
        <v>3</v>
      </c>
      <c r="I63" s="59"/>
      <c r="J63" s="57" t="s">
        <v>68</v>
      </c>
      <c r="K63" s="106">
        <v>124</v>
      </c>
      <c r="N63" s="78"/>
      <c r="O63" s="78"/>
      <c r="Q63" s="15"/>
      <c r="U63" s="99" t="str">
        <f t="shared" si="0"/>
        <v>Hưng</v>
      </c>
      <c r="V63" s="49" t="str">
        <f t="shared" si="4"/>
        <v>Hưng10A10</v>
      </c>
      <c r="W63" s="2">
        <f>COUNTIF($V$5:$V$465,V63)</f>
        <v>1</v>
      </c>
      <c r="X63" s="49" t="str">
        <f t="shared" si="1"/>
        <v>Nguyễn Viết Khải</v>
      </c>
      <c r="Y63" s="99" t="str">
        <f t="shared" si="5"/>
        <v>Khải</v>
      </c>
      <c r="Z63" s="49" t="str">
        <f t="shared" si="2"/>
        <v>Khải Hưng10A10</v>
      </c>
      <c r="AA63" s="49">
        <f t="shared" si="3"/>
        <v>1</v>
      </c>
    </row>
    <row r="64" spans="1:27" ht="21" customHeight="1" x14ac:dyDescent="0.25">
      <c r="A64" s="34">
        <v>60</v>
      </c>
      <c r="B64" s="95" t="s">
        <v>439</v>
      </c>
      <c r="C64" s="57" t="s">
        <v>704</v>
      </c>
      <c r="D64" s="58" t="s">
        <v>263</v>
      </c>
      <c r="E64" s="56" t="s">
        <v>8</v>
      </c>
      <c r="F64" s="56" t="s">
        <v>16</v>
      </c>
      <c r="G64" s="60">
        <v>18.25</v>
      </c>
      <c r="H64" s="59">
        <v>1</v>
      </c>
      <c r="I64" s="59"/>
      <c r="J64" s="57" t="s">
        <v>68</v>
      </c>
      <c r="K64" s="106">
        <v>132</v>
      </c>
      <c r="N64" s="78"/>
      <c r="O64" s="78"/>
      <c r="Q64" s="15"/>
      <c r="U64" s="99" t="str">
        <f t="shared" si="0"/>
        <v>Hương</v>
      </c>
      <c r="V64" s="49" t="str">
        <f t="shared" si="4"/>
        <v>Hương10A10</v>
      </c>
      <c r="W64" s="2">
        <f>COUNTIF($V$5:$V$465,V64)</f>
        <v>1</v>
      </c>
      <c r="X64" s="49" t="str">
        <f t="shared" si="1"/>
        <v>Vũ Thị Quỳnh</v>
      </c>
      <c r="Y64" s="99" t="str">
        <f t="shared" si="5"/>
        <v>Quỳnh</v>
      </c>
      <c r="Z64" s="49" t="str">
        <f t="shared" si="2"/>
        <v>Quỳnh Hương10A10</v>
      </c>
      <c r="AA64" s="49">
        <f t="shared" si="3"/>
        <v>1</v>
      </c>
    </row>
    <row r="65" spans="1:27" ht="21" customHeight="1" x14ac:dyDescent="0.25">
      <c r="A65" s="34">
        <v>61</v>
      </c>
      <c r="B65" s="95" t="s">
        <v>457</v>
      </c>
      <c r="C65" s="57" t="s">
        <v>727</v>
      </c>
      <c r="D65" s="58" t="s">
        <v>419</v>
      </c>
      <c r="E65" s="56" t="s">
        <v>8</v>
      </c>
      <c r="F65" s="56" t="s">
        <v>16</v>
      </c>
      <c r="G65" s="60">
        <v>22.75</v>
      </c>
      <c r="H65" s="59">
        <v>2</v>
      </c>
      <c r="I65" s="59"/>
      <c r="J65" s="57" t="s">
        <v>72</v>
      </c>
      <c r="K65" s="106">
        <v>155</v>
      </c>
      <c r="N65" s="78"/>
      <c r="O65" s="78"/>
      <c r="Q65" s="15"/>
      <c r="U65" s="99" t="str">
        <f t="shared" si="0"/>
        <v>Linh</v>
      </c>
      <c r="V65" s="49" t="str">
        <f t="shared" si="4"/>
        <v>Linh10A10</v>
      </c>
      <c r="W65" s="2">
        <f>COUNTIF($V$5:$V$465,V65)</f>
        <v>1</v>
      </c>
      <c r="X65" s="49" t="str">
        <f t="shared" si="1"/>
        <v>Lê Phương</v>
      </c>
      <c r="Y65" s="99" t="str">
        <f t="shared" si="5"/>
        <v>Phương</v>
      </c>
      <c r="Z65" s="49" t="str">
        <f t="shared" si="2"/>
        <v>Phương Linh10A10</v>
      </c>
      <c r="AA65" s="49">
        <f t="shared" si="3"/>
        <v>1</v>
      </c>
    </row>
    <row r="66" spans="1:27" ht="21" customHeight="1" x14ac:dyDescent="0.25">
      <c r="A66" s="34">
        <v>62</v>
      </c>
      <c r="B66" s="95" t="s">
        <v>438</v>
      </c>
      <c r="C66" s="57" t="s">
        <v>716</v>
      </c>
      <c r="D66" s="58" t="s">
        <v>208</v>
      </c>
      <c r="E66" s="56" t="s">
        <v>8</v>
      </c>
      <c r="F66" s="56" t="s">
        <v>16</v>
      </c>
      <c r="G66" s="60">
        <v>24.25</v>
      </c>
      <c r="H66" s="59">
        <v>2</v>
      </c>
      <c r="I66" s="59"/>
      <c r="J66" s="57" t="s">
        <v>74</v>
      </c>
      <c r="K66" s="106">
        <v>164</v>
      </c>
      <c r="N66" s="78"/>
      <c r="O66" s="78"/>
      <c r="Q66" s="15"/>
      <c r="U66" s="99" t="str">
        <f t="shared" si="0"/>
        <v>Loan</v>
      </c>
      <c r="V66" s="49" t="str">
        <f t="shared" si="4"/>
        <v>Loan10A10</v>
      </c>
      <c r="W66" s="2">
        <f>COUNTIF($V$5:$V$465,V66)</f>
        <v>1</v>
      </c>
      <c r="X66" s="49" t="str">
        <f t="shared" si="1"/>
        <v>Nguyễn Thị Tuyết</v>
      </c>
      <c r="Y66" s="99" t="str">
        <f t="shared" si="5"/>
        <v>Tuyết</v>
      </c>
      <c r="Z66" s="49" t="str">
        <f t="shared" si="2"/>
        <v>Tuyết Loan10A10</v>
      </c>
      <c r="AA66" s="49">
        <f t="shared" si="3"/>
        <v>1</v>
      </c>
    </row>
    <row r="67" spans="1:27" ht="21" customHeight="1" x14ac:dyDescent="0.25">
      <c r="A67" s="34">
        <v>63</v>
      </c>
      <c r="B67" s="95" t="s">
        <v>437</v>
      </c>
      <c r="C67" s="57" t="s">
        <v>865</v>
      </c>
      <c r="D67" s="58" t="s">
        <v>285</v>
      </c>
      <c r="E67" s="56" t="s">
        <v>10</v>
      </c>
      <c r="F67" s="56" t="s">
        <v>16</v>
      </c>
      <c r="G67" s="60">
        <v>20</v>
      </c>
      <c r="H67" s="59">
        <v>1</v>
      </c>
      <c r="I67" s="59"/>
      <c r="J67" s="57" t="s">
        <v>68</v>
      </c>
      <c r="K67" s="106">
        <v>165</v>
      </c>
      <c r="N67" s="78"/>
      <c r="O67" s="78"/>
      <c r="Q67" s="15"/>
      <c r="U67" s="99" t="str">
        <f t="shared" si="0"/>
        <v>Long</v>
      </c>
      <c r="V67" s="49" t="str">
        <f t="shared" si="4"/>
        <v>Long10A10</v>
      </c>
      <c r="W67" s="2">
        <f>COUNTIF($V$5:$V$469,V67)</f>
        <v>1</v>
      </c>
      <c r="X67" s="49" t="str">
        <f t="shared" si="1"/>
        <v>Nguyễn Gia</v>
      </c>
      <c r="Y67" s="99" t="str">
        <f t="shared" si="5"/>
        <v>Gia</v>
      </c>
      <c r="Z67" s="49" t="str">
        <f t="shared" si="2"/>
        <v>Gia Long10A10</v>
      </c>
      <c r="AA67" s="49">
        <f t="shared" si="3"/>
        <v>1</v>
      </c>
    </row>
    <row r="68" spans="1:27" ht="21" customHeight="1" x14ac:dyDescent="0.25">
      <c r="A68" s="34">
        <v>64</v>
      </c>
      <c r="B68" s="95" t="s">
        <v>439</v>
      </c>
      <c r="C68" s="57" t="s">
        <v>529</v>
      </c>
      <c r="D68" s="58" t="s">
        <v>284</v>
      </c>
      <c r="E68" s="56" t="s">
        <v>10</v>
      </c>
      <c r="F68" s="56" t="s">
        <v>16</v>
      </c>
      <c r="G68" s="60">
        <v>18.75</v>
      </c>
      <c r="H68" s="59">
        <v>1</v>
      </c>
      <c r="I68" s="59"/>
      <c r="J68" s="57" t="s">
        <v>156</v>
      </c>
      <c r="K68" s="106">
        <v>168</v>
      </c>
      <c r="N68" s="78"/>
      <c r="O68" s="78"/>
      <c r="Q68" s="15"/>
      <c r="U68" s="99" t="str">
        <f t="shared" si="0"/>
        <v>Lộc</v>
      </c>
      <c r="V68" s="49" t="str">
        <f t="shared" si="4"/>
        <v>Lộc10A10</v>
      </c>
      <c r="W68" s="2">
        <f>COUNTIF($V$5:$V$465,V68)</f>
        <v>1</v>
      </c>
      <c r="X68" s="49" t="str">
        <f t="shared" si="1"/>
        <v>Nguyễn Tấn</v>
      </c>
      <c r="Y68" s="99" t="str">
        <f t="shared" si="5"/>
        <v>Tấn</v>
      </c>
      <c r="Z68" s="49" t="str">
        <f t="shared" si="2"/>
        <v>Tấn Lộc10A10</v>
      </c>
      <c r="AA68" s="49">
        <f t="shared" si="3"/>
        <v>1</v>
      </c>
    </row>
    <row r="69" spans="1:27" ht="21" customHeight="1" x14ac:dyDescent="0.25">
      <c r="A69" s="34">
        <v>65</v>
      </c>
      <c r="B69" s="95" t="s">
        <v>439</v>
      </c>
      <c r="C69" s="57" t="s">
        <v>472</v>
      </c>
      <c r="D69" s="58" t="s">
        <v>246</v>
      </c>
      <c r="E69" s="56" t="s">
        <v>10</v>
      </c>
      <c r="F69" s="56" t="s">
        <v>16</v>
      </c>
      <c r="G69" s="60">
        <v>26</v>
      </c>
      <c r="H69" s="59">
        <v>1</v>
      </c>
      <c r="I69" s="59"/>
      <c r="J69" s="57" t="s">
        <v>68</v>
      </c>
      <c r="K69" s="106">
        <v>178</v>
      </c>
      <c r="N69" s="78"/>
      <c r="O69" s="78"/>
      <c r="Q69" s="15"/>
      <c r="U69" s="99" t="str">
        <f t="shared" ref="U69:U132" si="7">RIGHT(C69,LEN(C69)-FIND("@",SUBSTITUTE(C69," ","@",LEN(C69)-LEN(SUBSTITUTE(C69," ","")))))</f>
        <v>Minh</v>
      </c>
      <c r="V69" s="49" t="str">
        <f t="shared" si="4"/>
        <v>Minh10A10</v>
      </c>
      <c r="W69" s="2">
        <f>COUNTIF($V$5:$V$465,V69)</f>
        <v>1</v>
      </c>
      <c r="X69" s="49" t="str">
        <f t="shared" ref="X69:X132" si="8">LEFT(C69,LEN(C69)-LEN(U69)-1)</f>
        <v>Lê Hoàng</v>
      </c>
      <c r="Y69" s="99" t="str">
        <f t="shared" si="5"/>
        <v>Hoàng</v>
      </c>
      <c r="Z69" s="49" t="str">
        <f t="shared" ref="Z69:Z132" si="9">Y69&amp;" "&amp;U69&amp;F69</f>
        <v>Hoàng Minh10A10</v>
      </c>
      <c r="AA69" s="49">
        <f t="shared" ref="AA69:AA132" si="10">COUNTIF($Z$5:$Z$480,Z69)</f>
        <v>1</v>
      </c>
    </row>
    <row r="70" spans="1:27" ht="21" customHeight="1" x14ac:dyDescent="0.25">
      <c r="A70" s="34">
        <v>66</v>
      </c>
      <c r="B70" s="95" t="s">
        <v>438</v>
      </c>
      <c r="C70" s="57" t="s">
        <v>777</v>
      </c>
      <c r="D70" s="58" t="s">
        <v>304</v>
      </c>
      <c r="E70" s="56" t="s">
        <v>8</v>
      </c>
      <c r="F70" s="56" t="s">
        <v>16</v>
      </c>
      <c r="G70" s="60">
        <v>22.25</v>
      </c>
      <c r="H70" s="59">
        <v>3</v>
      </c>
      <c r="I70" s="59"/>
      <c r="J70" s="57" t="s">
        <v>68</v>
      </c>
      <c r="K70" s="106">
        <v>212</v>
      </c>
      <c r="N70" s="78"/>
      <c r="O70" s="78"/>
      <c r="Q70" s="15"/>
      <c r="U70" s="99" t="str">
        <f t="shared" si="7"/>
        <v>Nghi</v>
      </c>
      <c r="V70" s="49" t="str">
        <f t="shared" ref="V70:V133" si="11">U70&amp;F70</f>
        <v>Nghi10A10</v>
      </c>
      <c r="W70" s="2">
        <f>COUNTIF($V$5:$V$465,V70)</f>
        <v>1</v>
      </c>
      <c r="X70" s="49" t="str">
        <f t="shared" si="8"/>
        <v>Trần Nguyễn Bảo</v>
      </c>
      <c r="Y70" s="99" t="str">
        <f t="shared" ref="Y70:Y133" si="12">RIGHT(X70,LEN(X70)-FIND("@",SUBSTITUTE(X70," ","@",LEN(X70)-LEN(SUBSTITUTE(X70," ","")))))</f>
        <v>Bảo</v>
      </c>
      <c r="Z70" s="49" t="str">
        <f t="shared" si="9"/>
        <v>Bảo Nghi10A10</v>
      </c>
      <c r="AA70" s="49">
        <f t="shared" si="10"/>
        <v>1</v>
      </c>
    </row>
    <row r="71" spans="1:27" ht="21" customHeight="1" x14ac:dyDescent="0.25">
      <c r="A71" s="34">
        <v>67</v>
      </c>
      <c r="B71" s="95" t="s">
        <v>438</v>
      </c>
      <c r="C71" s="57" t="s">
        <v>717</v>
      </c>
      <c r="D71" s="58" t="s">
        <v>307</v>
      </c>
      <c r="E71" s="56" t="s">
        <v>8</v>
      </c>
      <c r="F71" s="56" t="s">
        <v>16</v>
      </c>
      <c r="G71" s="60">
        <v>24.25</v>
      </c>
      <c r="H71" s="59">
        <v>2</v>
      </c>
      <c r="I71" s="59"/>
      <c r="J71" s="57" t="s">
        <v>68</v>
      </c>
      <c r="K71" s="106">
        <v>215</v>
      </c>
      <c r="N71" s="78"/>
      <c r="O71" s="78"/>
      <c r="U71" s="99" t="str">
        <f t="shared" si="7"/>
        <v>Ngọc</v>
      </c>
      <c r="V71" s="49" t="str">
        <f t="shared" si="11"/>
        <v>Ngọc10A10</v>
      </c>
      <c r="W71" s="2">
        <f>COUNTIF($V$5:$V$465,V71)</f>
        <v>1</v>
      </c>
      <c r="X71" s="49" t="str">
        <f t="shared" si="8"/>
        <v>Nguyễn Lê Bích</v>
      </c>
      <c r="Y71" s="99" t="str">
        <f t="shared" si="12"/>
        <v>Bích</v>
      </c>
      <c r="Z71" s="49" t="str">
        <f t="shared" si="9"/>
        <v>Bích Ngọc10A10</v>
      </c>
      <c r="AA71" s="49">
        <f t="shared" si="10"/>
        <v>1</v>
      </c>
    </row>
    <row r="72" spans="1:27" ht="21" customHeight="1" x14ac:dyDescent="0.25">
      <c r="A72" s="34">
        <v>68</v>
      </c>
      <c r="B72" s="95" t="s">
        <v>437</v>
      </c>
      <c r="C72" s="57" t="s">
        <v>866</v>
      </c>
      <c r="D72" s="58" t="s">
        <v>310</v>
      </c>
      <c r="E72" s="56" t="s">
        <v>8</v>
      </c>
      <c r="F72" s="56" t="s">
        <v>16</v>
      </c>
      <c r="G72" s="60">
        <v>25.5</v>
      </c>
      <c r="H72" s="59">
        <v>1</v>
      </c>
      <c r="I72" s="59"/>
      <c r="J72" s="57" t="s">
        <v>159</v>
      </c>
      <c r="K72" s="106">
        <v>224</v>
      </c>
      <c r="N72" s="78"/>
      <c r="O72" s="78"/>
      <c r="Q72" s="15"/>
      <c r="U72" s="99" t="str">
        <f t="shared" si="7"/>
        <v>Nhàn</v>
      </c>
      <c r="V72" s="49" t="str">
        <f t="shared" si="11"/>
        <v>Nhàn10A10</v>
      </c>
      <c r="W72" s="2">
        <f>COUNTIF($V$5:$V$469,V72)</f>
        <v>1</v>
      </c>
      <c r="X72" s="49" t="str">
        <f t="shared" si="8"/>
        <v>Phạm Thị Thanh</v>
      </c>
      <c r="Y72" s="99" t="str">
        <f t="shared" si="12"/>
        <v>Thanh</v>
      </c>
      <c r="Z72" s="49" t="str">
        <f t="shared" si="9"/>
        <v>Thanh Nhàn10A10</v>
      </c>
      <c r="AA72" s="49">
        <f t="shared" si="10"/>
        <v>1</v>
      </c>
    </row>
    <row r="73" spans="1:27" ht="21" customHeight="1" x14ac:dyDescent="0.25">
      <c r="A73" s="34">
        <v>69</v>
      </c>
      <c r="B73" s="95" t="s">
        <v>437</v>
      </c>
      <c r="C73" s="57" t="s">
        <v>740</v>
      </c>
      <c r="D73" s="58" t="s">
        <v>321</v>
      </c>
      <c r="E73" s="56" t="s">
        <v>8</v>
      </c>
      <c r="F73" s="56" t="s">
        <v>16</v>
      </c>
      <c r="G73" s="60">
        <v>20.75</v>
      </c>
      <c r="H73" s="59">
        <v>2</v>
      </c>
      <c r="I73" s="59"/>
      <c r="J73" s="57" t="s">
        <v>68</v>
      </c>
      <c r="K73" s="106">
        <v>242</v>
      </c>
      <c r="N73" s="78"/>
      <c r="O73" s="78"/>
      <c r="U73" s="99" t="str">
        <f t="shared" si="7"/>
        <v>Như</v>
      </c>
      <c r="V73" s="49" t="str">
        <f t="shared" si="11"/>
        <v>Như10A10</v>
      </c>
      <c r="W73" s="2">
        <f>COUNTIF($V$5:$V$465,V73)</f>
        <v>2</v>
      </c>
      <c r="X73" s="49" t="str">
        <f t="shared" si="8"/>
        <v>BùI Thị Thanh</v>
      </c>
      <c r="Y73" s="99" t="str">
        <f t="shared" si="12"/>
        <v>Thanh</v>
      </c>
      <c r="Z73" s="49" t="str">
        <f t="shared" si="9"/>
        <v>Thanh Như10A10</v>
      </c>
      <c r="AA73" s="49">
        <f t="shared" si="10"/>
        <v>1</v>
      </c>
    </row>
    <row r="74" spans="1:27" ht="21" customHeight="1" x14ac:dyDescent="0.25">
      <c r="A74" s="34">
        <v>70</v>
      </c>
      <c r="B74" s="95" t="s">
        <v>439</v>
      </c>
      <c r="C74" s="57" t="s">
        <v>741</v>
      </c>
      <c r="D74" s="58" t="s">
        <v>323</v>
      </c>
      <c r="E74" s="56" t="s">
        <v>8</v>
      </c>
      <c r="F74" s="56" t="s">
        <v>16</v>
      </c>
      <c r="G74" s="60">
        <v>20.5</v>
      </c>
      <c r="H74" s="59">
        <v>2</v>
      </c>
      <c r="I74" s="59"/>
      <c r="J74" s="57" t="s">
        <v>68</v>
      </c>
      <c r="K74" s="106">
        <v>245</v>
      </c>
      <c r="N74" s="78"/>
      <c r="O74" s="78"/>
      <c r="Q74" s="15"/>
      <c r="U74" s="99" t="str">
        <f t="shared" si="7"/>
        <v>Như</v>
      </c>
      <c r="V74" s="49" t="str">
        <f t="shared" si="11"/>
        <v>Như10A10</v>
      </c>
      <c r="W74" s="2">
        <f>COUNTIF($V$5:$V$465,V74)</f>
        <v>2</v>
      </c>
      <c r="X74" s="49" t="str">
        <f t="shared" si="8"/>
        <v>Lâm Tâm</v>
      </c>
      <c r="Y74" s="99" t="str">
        <f t="shared" si="12"/>
        <v>Tâm</v>
      </c>
      <c r="Z74" s="49" t="str">
        <f t="shared" si="9"/>
        <v>Tâm Như10A10</v>
      </c>
      <c r="AA74" s="49">
        <f t="shared" si="10"/>
        <v>1</v>
      </c>
    </row>
    <row r="75" spans="1:27" ht="21" customHeight="1" x14ac:dyDescent="0.25">
      <c r="A75" s="34">
        <v>71</v>
      </c>
      <c r="B75" s="95" t="s">
        <v>439</v>
      </c>
      <c r="C75" s="57" t="s">
        <v>545</v>
      </c>
      <c r="D75" s="58" t="s">
        <v>221</v>
      </c>
      <c r="E75" s="56" t="s">
        <v>10</v>
      </c>
      <c r="F75" s="56" t="s">
        <v>16</v>
      </c>
      <c r="G75" s="60">
        <v>17.25</v>
      </c>
      <c r="H75" s="59">
        <v>1</v>
      </c>
      <c r="I75" s="59"/>
      <c r="J75" s="57" t="s">
        <v>81</v>
      </c>
      <c r="K75" s="106">
        <v>254</v>
      </c>
      <c r="N75" s="78"/>
      <c r="O75" s="78"/>
      <c r="Q75" s="15"/>
      <c r="U75" s="99" t="str">
        <f t="shared" si="7"/>
        <v>Phàm</v>
      </c>
      <c r="V75" s="49" t="str">
        <f t="shared" si="11"/>
        <v>Phàm10A10</v>
      </c>
      <c r="W75" s="2">
        <f>COUNTIF($V$5:$V$465,V75)</f>
        <v>1</v>
      </c>
      <c r="X75" s="49" t="str">
        <f t="shared" si="8"/>
        <v>Trần Mai Nhật</v>
      </c>
      <c r="Y75" s="99" t="str">
        <f t="shared" si="12"/>
        <v>Nhật</v>
      </c>
      <c r="Z75" s="49" t="str">
        <f t="shared" si="9"/>
        <v>Nhật Phàm10A10</v>
      </c>
      <c r="AA75" s="49">
        <f t="shared" si="10"/>
        <v>1</v>
      </c>
    </row>
    <row r="76" spans="1:27" ht="21" customHeight="1" x14ac:dyDescent="0.25">
      <c r="A76" s="34">
        <v>72</v>
      </c>
      <c r="B76" s="95" t="s">
        <v>442</v>
      </c>
      <c r="C76" s="57" t="s">
        <v>587</v>
      </c>
      <c r="D76" s="58" t="s">
        <v>406</v>
      </c>
      <c r="E76" s="56" t="s">
        <v>10</v>
      </c>
      <c r="F76" s="56" t="s">
        <v>16</v>
      </c>
      <c r="G76" s="60">
        <v>18.5</v>
      </c>
      <c r="H76" s="59">
        <v>2</v>
      </c>
      <c r="I76" s="59"/>
      <c r="J76" s="57" t="s">
        <v>107</v>
      </c>
      <c r="K76" s="106">
        <v>261</v>
      </c>
      <c r="N76" s="78"/>
      <c r="O76" s="78"/>
      <c r="Q76" s="15"/>
      <c r="U76" s="99" t="str">
        <f t="shared" si="7"/>
        <v>Phong</v>
      </c>
      <c r="V76" s="49" t="str">
        <f t="shared" si="11"/>
        <v>Phong10A10</v>
      </c>
      <c r="W76" s="2">
        <f>COUNTIF($V$5:$V$465,V76)</f>
        <v>1</v>
      </c>
      <c r="X76" s="49" t="str">
        <f t="shared" si="8"/>
        <v>Nguyễn Giang Triệu</v>
      </c>
      <c r="Y76" s="99" t="str">
        <f t="shared" si="12"/>
        <v>Triệu</v>
      </c>
      <c r="Z76" s="49" t="str">
        <f t="shared" si="9"/>
        <v>Triệu Phong10A10</v>
      </c>
      <c r="AA76" s="49">
        <f t="shared" si="10"/>
        <v>1</v>
      </c>
    </row>
    <row r="77" spans="1:27" ht="21.75" customHeight="1" x14ac:dyDescent="0.25">
      <c r="A77" s="34">
        <v>73</v>
      </c>
      <c r="B77" s="95" t="s">
        <v>431</v>
      </c>
      <c r="C77" s="57" t="s">
        <v>693</v>
      </c>
      <c r="D77" s="58" t="s">
        <v>176</v>
      </c>
      <c r="E77" s="56" t="s">
        <v>8</v>
      </c>
      <c r="F77" s="56" t="s">
        <v>16</v>
      </c>
      <c r="G77" s="60">
        <v>19.75</v>
      </c>
      <c r="H77" s="59">
        <v>1</v>
      </c>
      <c r="I77" s="59"/>
      <c r="J77" s="57" t="s">
        <v>68</v>
      </c>
      <c r="K77" s="106">
        <v>273</v>
      </c>
      <c r="N77" s="78"/>
      <c r="O77" s="78"/>
      <c r="Q77" s="15"/>
      <c r="U77" s="99" t="str">
        <f t="shared" si="7"/>
        <v>Phương</v>
      </c>
      <c r="V77" s="49" t="str">
        <f t="shared" si="11"/>
        <v>Phương10A10</v>
      </c>
      <c r="W77" s="2">
        <f>COUNTIF($V$5:$V$469,V77)</f>
        <v>1</v>
      </c>
      <c r="X77" s="49" t="str">
        <f t="shared" si="8"/>
        <v>Lê Nguyễn Hoài</v>
      </c>
      <c r="Y77" s="99" t="str">
        <f t="shared" si="12"/>
        <v>Hoài</v>
      </c>
      <c r="Z77" s="49" t="str">
        <f t="shared" si="9"/>
        <v>Hoài Phương10A10</v>
      </c>
      <c r="AA77" s="49">
        <f t="shared" si="10"/>
        <v>1</v>
      </c>
    </row>
    <row r="78" spans="1:27" ht="21" customHeight="1" x14ac:dyDescent="0.25">
      <c r="A78" s="34">
        <v>74</v>
      </c>
      <c r="B78" s="95" t="s">
        <v>437</v>
      </c>
      <c r="C78" s="57" t="s">
        <v>867</v>
      </c>
      <c r="D78" s="58" t="s">
        <v>331</v>
      </c>
      <c r="E78" s="56" t="s">
        <v>8</v>
      </c>
      <c r="F78" s="56" t="s">
        <v>16</v>
      </c>
      <c r="G78" s="60">
        <v>18.25</v>
      </c>
      <c r="H78" s="59">
        <v>1</v>
      </c>
      <c r="I78" s="59"/>
      <c r="J78" s="57" t="s">
        <v>68</v>
      </c>
      <c r="K78" s="106">
        <v>277</v>
      </c>
      <c r="N78" s="78"/>
      <c r="O78" s="78"/>
      <c r="Q78" s="15"/>
      <c r="U78" s="99" t="str">
        <f t="shared" si="7"/>
        <v>Phượng</v>
      </c>
      <c r="V78" s="49" t="str">
        <f t="shared" si="11"/>
        <v>Phượng10A10</v>
      </c>
      <c r="W78" s="2">
        <f>COUNTIF($V$5:$V$465,V78)</f>
        <v>1</v>
      </c>
      <c r="X78" s="49" t="str">
        <f t="shared" si="8"/>
        <v>Phạm Thị Bích</v>
      </c>
      <c r="Y78" s="99" t="str">
        <f t="shared" si="12"/>
        <v>Bích</v>
      </c>
      <c r="Z78" s="49" t="str">
        <f t="shared" si="9"/>
        <v>Bích Phượng10A10</v>
      </c>
      <c r="AA78" s="49">
        <f t="shared" si="10"/>
        <v>1</v>
      </c>
    </row>
    <row r="79" spans="1:27" ht="21" customHeight="1" x14ac:dyDescent="0.25">
      <c r="A79" s="34">
        <v>75</v>
      </c>
      <c r="B79" s="95" t="s">
        <v>437</v>
      </c>
      <c r="C79" s="57" t="s">
        <v>835</v>
      </c>
      <c r="D79" s="58" t="s">
        <v>90</v>
      </c>
      <c r="E79" s="56" t="s">
        <v>10</v>
      </c>
      <c r="F79" s="56" t="s">
        <v>16</v>
      </c>
      <c r="G79" s="60">
        <v>19.5</v>
      </c>
      <c r="H79" s="59">
        <v>1</v>
      </c>
      <c r="I79" s="59"/>
      <c r="J79" s="57" t="s">
        <v>161</v>
      </c>
      <c r="K79" s="106">
        <v>282</v>
      </c>
      <c r="N79" s="78"/>
      <c r="O79" s="78"/>
      <c r="Q79" s="15"/>
      <c r="U79" s="99" t="str">
        <f t="shared" si="7"/>
        <v>Quốc</v>
      </c>
      <c r="V79" s="49" t="str">
        <f t="shared" si="11"/>
        <v>Quốc10A10</v>
      </c>
      <c r="W79" s="2">
        <f>COUNTIF($V$5:$V$469,V79)</f>
        <v>1</v>
      </c>
      <c r="X79" s="49" t="str">
        <f t="shared" si="8"/>
        <v>Nguyễn Anh</v>
      </c>
      <c r="Y79" s="99" t="str">
        <f t="shared" si="12"/>
        <v>Anh</v>
      </c>
      <c r="Z79" s="49" t="str">
        <f t="shared" si="9"/>
        <v>Anh Quốc10A10</v>
      </c>
      <c r="AA79" s="49">
        <f t="shared" si="10"/>
        <v>1</v>
      </c>
    </row>
    <row r="80" spans="1:27" ht="21" customHeight="1" x14ac:dyDescent="0.25">
      <c r="A80" s="34">
        <v>76</v>
      </c>
      <c r="B80" s="95" t="s">
        <v>438</v>
      </c>
      <c r="C80" s="57" t="s">
        <v>561</v>
      </c>
      <c r="D80" s="58" t="s">
        <v>334</v>
      </c>
      <c r="E80" s="56" t="s">
        <v>10</v>
      </c>
      <c r="F80" s="56" t="s">
        <v>16</v>
      </c>
      <c r="G80" s="60">
        <v>23</v>
      </c>
      <c r="H80" s="59">
        <v>2</v>
      </c>
      <c r="I80" s="59"/>
      <c r="J80" s="57" t="s">
        <v>68</v>
      </c>
      <c r="K80" s="106">
        <v>288</v>
      </c>
      <c r="N80" s="78"/>
      <c r="O80" s="78"/>
      <c r="Q80" s="15"/>
      <c r="U80" s="99" t="str">
        <f t="shared" si="7"/>
        <v>Sang</v>
      </c>
      <c r="V80" s="49" t="str">
        <f t="shared" si="11"/>
        <v>Sang10A10</v>
      </c>
      <c r="W80" s="2">
        <f t="shared" ref="W80:W89" si="13">COUNTIF($V$5:$V$465,V80)</f>
        <v>2</v>
      </c>
      <c r="X80" s="49" t="str">
        <f t="shared" si="8"/>
        <v>Đào Tấn</v>
      </c>
      <c r="Y80" s="99" t="str">
        <f t="shared" si="12"/>
        <v>Tấn</v>
      </c>
      <c r="Z80" s="49" t="str">
        <f t="shared" si="9"/>
        <v>Tấn Sang10A10</v>
      </c>
      <c r="AA80" s="49">
        <f t="shared" si="10"/>
        <v>1</v>
      </c>
    </row>
    <row r="81" spans="1:27" ht="21" customHeight="1" x14ac:dyDescent="0.25">
      <c r="A81" s="34">
        <v>77</v>
      </c>
      <c r="B81" s="95" t="s">
        <v>438</v>
      </c>
      <c r="C81" s="57" t="s">
        <v>562</v>
      </c>
      <c r="D81" s="58" t="s">
        <v>274</v>
      </c>
      <c r="E81" s="56" t="s">
        <v>10</v>
      </c>
      <c r="F81" s="56" t="s">
        <v>16</v>
      </c>
      <c r="G81" s="60">
        <v>23</v>
      </c>
      <c r="H81" s="59">
        <v>2</v>
      </c>
      <c r="I81" s="59"/>
      <c r="J81" s="57" t="s">
        <v>68</v>
      </c>
      <c r="K81" s="106">
        <v>289</v>
      </c>
      <c r="N81" s="78"/>
      <c r="O81" s="78"/>
      <c r="Q81" s="15"/>
      <c r="U81" s="99" t="str">
        <f t="shared" si="7"/>
        <v>Sang</v>
      </c>
      <c r="V81" s="49" t="str">
        <f t="shared" si="11"/>
        <v>Sang10A10</v>
      </c>
      <c r="W81" s="2">
        <f t="shared" si="13"/>
        <v>2</v>
      </c>
      <c r="X81" s="49" t="str">
        <f t="shared" si="8"/>
        <v>Nguyễn Văn</v>
      </c>
      <c r="Y81" s="99" t="str">
        <f t="shared" si="12"/>
        <v>Văn</v>
      </c>
      <c r="Z81" s="49" t="str">
        <f t="shared" si="9"/>
        <v>Văn Sang10A10</v>
      </c>
      <c r="AA81" s="49">
        <f t="shared" si="10"/>
        <v>1</v>
      </c>
    </row>
    <row r="82" spans="1:27" ht="21" customHeight="1" x14ac:dyDescent="0.25">
      <c r="A82" s="34">
        <v>78</v>
      </c>
      <c r="B82" s="95" t="s">
        <v>440</v>
      </c>
      <c r="C82" s="57" t="s">
        <v>759</v>
      </c>
      <c r="D82" s="58" t="s">
        <v>78</v>
      </c>
      <c r="E82" s="56" t="s">
        <v>8</v>
      </c>
      <c r="F82" s="56" t="s">
        <v>16</v>
      </c>
      <c r="G82" s="60">
        <v>18.5</v>
      </c>
      <c r="H82" s="59">
        <v>2</v>
      </c>
      <c r="I82" s="59"/>
      <c r="J82" s="57" t="s">
        <v>70</v>
      </c>
      <c r="K82" s="106">
        <v>303</v>
      </c>
      <c r="N82" s="78"/>
      <c r="O82" s="78"/>
      <c r="Q82" s="15"/>
      <c r="U82" s="99" t="str">
        <f t="shared" si="7"/>
        <v>Tâm</v>
      </c>
      <c r="V82" s="49" t="str">
        <f t="shared" si="11"/>
        <v>Tâm10A10</v>
      </c>
      <c r="W82" s="2">
        <f t="shared" si="13"/>
        <v>1</v>
      </c>
      <c r="X82" s="49" t="str">
        <f t="shared" si="8"/>
        <v>Bùi Thị</v>
      </c>
      <c r="Y82" s="99" t="str">
        <f t="shared" si="12"/>
        <v>Thị</v>
      </c>
      <c r="Z82" s="49" t="str">
        <f t="shared" si="9"/>
        <v>Thị Tâm10A10</v>
      </c>
      <c r="AA82" s="49">
        <f t="shared" si="10"/>
        <v>1</v>
      </c>
    </row>
    <row r="83" spans="1:27" ht="21" customHeight="1" x14ac:dyDescent="0.25">
      <c r="A83" s="34">
        <v>79</v>
      </c>
      <c r="B83" s="95" t="s">
        <v>458</v>
      </c>
      <c r="C83" s="57" t="s">
        <v>758</v>
      </c>
      <c r="D83" s="58" t="s">
        <v>311</v>
      </c>
      <c r="E83" s="56" t="s">
        <v>8</v>
      </c>
      <c r="F83" s="56" t="s">
        <v>16</v>
      </c>
      <c r="G83" s="60">
        <v>18.75</v>
      </c>
      <c r="H83" s="59">
        <v>2</v>
      </c>
      <c r="I83" s="59"/>
      <c r="J83" s="57" t="s">
        <v>68</v>
      </c>
      <c r="K83" s="106">
        <v>313</v>
      </c>
      <c r="N83" s="78"/>
      <c r="O83" s="78"/>
      <c r="Q83" s="15"/>
      <c r="U83" s="99" t="str">
        <f t="shared" si="7"/>
        <v>Thanh</v>
      </c>
      <c r="V83" s="49" t="str">
        <f t="shared" si="11"/>
        <v>Thanh10A10</v>
      </c>
      <c r="W83" s="2">
        <f t="shared" si="13"/>
        <v>1</v>
      </c>
      <c r="X83" s="49" t="str">
        <f t="shared" si="8"/>
        <v>Huỳnh Ngọc</v>
      </c>
      <c r="Y83" s="99" t="str">
        <f t="shared" si="12"/>
        <v>Ngọc</v>
      </c>
      <c r="Z83" s="49" t="str">
        <f t="shared" si="9"/>
        <v>Ngọc Thanh10A10</v>
      </c>
      <c r="AA83" s="49">
        <f t="shared" si="10"/>
        <v>1</v>
      </c>
    </row>
    <row r="84" spans="1:27" ht="21" customHeight="1" x14ac:dyDescent="0.25">
      <c r="A84" s="34">
        <v>80</v>
      </c>
      <c r="B84" s="95" t="s">
        <v>438</v>
      </c>
      <c r="C84" s="57" t="s">
        <v>530</v>
      </c>
      <c r="D84" s="58" t="s">
        <v>230</v>
      </c>
      <c r="E84" s="56" t="s">
        <v>10</v>
      </c>
      <c r="F84" s="56" t="s">
        <v>16</v>
      </c>
      <c r="G84" s="60">
        <v>18.75</v>
      </c>
      <c r="H84" s="59">
        <v>1</v>
      </c>
      <c r="I84" s="59"/>
      <c r="J84" s="57" t="s">
        <v>68</v>
      </c>
      <c r="K84" s="106">
        <v>319</v>
      </c>
      <c r="N84" s="78"/>
      <c r="O84" s="78"/>
      <c r="Q84" s="15"/>
      <c r="U84" s="99" t="str">
        <f t="shared" si="7"/>
        <v>Thành</v>
      </c>
      <c r="V84" s="49" t="str">
        <f t="shared" si="11"/>
        <v>Thành10A10</v>
      </c>
      <c r="W84" s="2">
        <f t="shared" si="13"/>
        <v>1</v>
      </c>
      <c r="X84" s="49" t="str">
        <f t="shared" si="8"/>
        <v>Nguyễn Tấn</v>
      </c>
      <c r="Y84" s="99" t="str">
        <f t="shared" si="12"/>
        <v>Tấn</v>
      </c>
      <c r="Z84" s="49" t="str">
        <f t="shared" si="9"/>
        <v>Tấn Thành10A10</v>
      </c>
      <c r="AA84" s="49">
        <f t="shared" si="10"/>
        <v>1</v>
      </c>
    </row>
    <row r="85" spans="1:27" ht="21" customHeight="1" x14ac:dyDescent="0.25">
      <c r="A85" s="34">
        <v>81</v>
      </c>
      <c r="B85" s="95" t="s">
        <v>459</v>
      </c>
      <c r="C85" s="57" t="s">
        <v>606</v>
      </c>
      <c r="D85" s="58" t="s">
        <v>300</v>
      </c>
      <c r="E85" s="56" t="s">
        <v>10</v>
      </c>
      <c r="F85" s="56" t="s">
        <v>16</v>
      </c>
      <c r="G85" s="60">
        <v>23.5</v>
      </c>
      <c r="H85" s="59">
        <v>3</v>
      </c>
      <c r="I85" s="59"/>
      <c r="J85" s="57" t="s">
        <v>68</v>
      </c>
      <c r="K85" s="106">
        <v>340</v>
      </c>
      <c r="N85" s="78"/>
      <c r="O85" s="78"/>
      <c r="Q85" s="15"/>
      <c r="U85" s="99" t="str">
        <f t="shared" si="7"/>
        <v>Thuận</v>
      </c>
      <c r="V85" s="49" t="str">
        <f t="shared" si="11"/>
        <v>Thuận10A10</v>
      </c>
      <c r="W85" s="2">
        <f t="shared" si="13"/>
        <v>1</v>
      </c>
      <c r="X85" s="49" t="str">
        <f t="shared" si="8"/>
        <v>Nguyễn Hiếu</v>
      </c>
      <c r="Y85" s="99" t="str">
        <f t="shared" si="12"/>
        <v>Hiếu</v>
      </c>
      <c r="Z85" s="49" t="str">
        <f t="shared" si="9"/>
        <v>Hiếu Thuận10A10</v>
      </c>
      <c r="AA85" s="49">
        <f t="shared" si="10"/>
        <v>1</v>
      </c>
    </row>
    <row r="86" spans="1:27" ht="21" customHeight="1" x14ac:dyDescent="0.25">
      <c r="A86" s="34">
        <v>82</v>
      </c>
      <c r="B86" s="95" t="s">
        <v>437</v>
      </c>
      <c r="C86" s="57" t="s">
        <v>868</v>
      </c>
      <c r="D86" s="58" t="s">
        <v>359</v>
      </c>
      <c r="E86" s="56" t="s">
        <v>8</v>
      </c>
      <c r="F86" s="56" t="s">
        <v>16</v>
      </c>
      <c r="G86" s="60">
        <v>21.75</v>
      </c>
      <c r="H86" s="59">
        <v>1</v>
      </c>
      <c r="I86" s="59"/>
      <c r="J86" s="57" t="s">
        <v>68</v>
      </c>
      <c r="K86" s="106">
        <v>355</v>
      </c>
      <c r="N86" s="78"/>
      <c r="O86" s="78"/>
      <c r="Q86" s="15"/>
      <c r="U86" s="99" t="str">
        <f t="shared" si="7"/>
        <v>Thư</v>
      </c>
      <c r="V86" s="49" t="str">
        <f t="shared" si="11"/>
        <v>Thư10A10</v>
      </c>
      <c r="W86" s="2">
        <f t="shared" si="13"/>
        <v>1</v>
      </c>
      <c r="X86" s="49" t="str">
        <f t="shared" si="8"/>
        <v>Trần Phạm Anh</v>
      </c>
      <c r="Y86" s="99" t="str">
        <f t="shared" si="12"/>
        <v>Anh</v>
      </c>
      <c r="Z86" s="49" t="str">
        <f t="shared" si="9"/>
        <v>Anh Thư10A10</v>
      </c>
      <c r="AA86" s="49">
        <f t="shared" si="10"/>
        <v>1</v>
      </c>
    </row>
    <row r="87" spans="1:27" ht="21" customHeight="1" x14ac:dyDescent="0.25">
      <c r="A87" s="34">
        <v>83</v>
      </c>
      <c r="B87" s="95" t="s">
        <v>461</v>
      </c>
      <c r="C87" s="57" t="s">
        <v>728</v>
      </c>
      <c r="D87" s="58" t="s">
        <v>267</v>
      </c>
      <c r="E87" s="56" t="s">
        <v>8</v>
      </c>
      <c r="F87" s="56" t="s">
        <v>16</v>
      </c>
      <c r="G87" s="60">
        <v>22.75</v>
      </c>
      <c r="H87" s="59">
        <v>2</v>
      </c>
      <c r="I87" s="59"/>
      <c r="J87" s="57" t="s">
        <v>111</v>
      </c>
      <c r="K87" s="106">
        <v>361</v>
      </c>
      <c r="N87" s="78"/>
      <c r="O87" s="78"/>
      <c r="Q87" s="15"/>
      <c r="U87" s="99" t="str">
        <f t="shared" si="7"/>
        <v>Thương</v>
      </c>
      <c r="V87" s="49" t="str">
        <f t="shared" si="11"/>
        <v>Thương10A10</v>
      </c>
      <c r="W87" s="2">
        <f t="shared" si="13"/>
        <v>1</v>
      </c>
      <c r="X87" s="49" t="str">
        <f t="shared" si="8"/>
        <v>Tạ Hoài</v>
      </c>
      <c r="Y87" s="99" t="str">
        <f t="shared" si="12"/>
        <v>Hoài</v>
      </c>
      <c r="Z87" s="49" t="str">
        <f t="shared" si="9"/>
        <v>Hoài Thương10A10</v>
      </c>
      <c r="AA87" s="49">
        <f t="shared" si="10"/>
        <v>1</v>
      </c>
    </row>
    <row r="88" spans="1:27" ht="21" customHeight="1" x14ac:dyDescent="0.25">
      <c r="A88" s="34">
        <v>84</v>
      </c>
      <c r="B88" s="95" t="s">
        <v>432</v>
      </c>
      <c r="C88" s="57" t="s">
        <v>776</v>
      </c>
      <c r="D88" s="58" t="s">
        <v>183</v>
      </c>
      <c r="E88" s="56" t="s">
        <v>8</v>
      </c>
      <c r="F88" s="56" t="s">
        <v>16</v>
      </c>
      <c r="G88" s="60">
        <v>22.25</v>
      </c>
      <c r="H88" s="59">
        <v>3</v>
      </c>
      <c r="I88" s="59"/>
      <c r="J88" s="57" t="s">
        <v>68</v>
      </c>
      <c r="K88" s="106">
        <v>367</v>
      </c>
      <c r="N88" s="78"/>
      <c r="O88" s="78"/>
      <c r="Q88" s="15"/>
      <c r="U88" s="99" t="str">
        <f t="shared" si="7"/>
        <v>Tiên</v>
      </c>
      <c r="V88" s="49" t="str">
        <f t="shared" si="11"/>
        <v>Tiên10A10</v>
      </c>
      <c r="W88" s="2">
        <f t="shared" si="13"/>
        <v>2</v>
      </c>
      <c r="X88" s="49" t="str">
        <f t="shared" si="8"/>
        <v>Hoàng Thị Cẩm</v>
      </c>
      <c r="Y88" s="99" t="str">
        <f t="shared" si="12"/>
        <v>Cẩm</v>
      </c>
      <c r="Z88" s="49" t="str">
        <f t="shared" si="9"/>
        <v>Cẩm Tiên10A10</v>
      </c>
      <c r="AA88" s="49">
        <f t="shared" si="10"/>
        <v>1</v>
      </c>
    </row>
    <row r="89" spans="1:27" ht="21" customHeight="1" x14ac:dyDescent="0.25">
      <c r="A89" s="34">
        <v>85</v>
      </c>
      <c r="B89" s="95" t="s">
        <v>447</v>
      </c>
      <c r="C89" s="23" t="s">
        <v>795</v>
      </c>
      <c r="D89" s="22" t="s">
        <v>413</v>
      </c>
      <c r="E89" s="28" t="s">
        <v>8</v>
      </c>
      <c r="F89" s="56" t="s">
        <v>16</v>
      </c>
      <c r="G89" s="60">
        <v>19</v>
      </c>
      <c r="H89" s="22">
        <v>3</v>
      </c>
      <c r="I89" s="22"/>
      <c r="J89" s="57" t="s">
        <v>81</v>
      </c>
      <c r="K89" s="106">
        <v>371</v>
      </c>
      <c r="N89" s="78"/>
      <c r="O89" s="78"/>
      <c r="Q89" s="15"/>
      <c r="U89" s="99" t="str">
        <f t="shared" si="7"/>
        <v>Tiên</v>
      </c>
      <c r="V89" s="49" t="str">
        <f t="shared" si="11"/>
        <v>Tiên10A10</v>
      </c>
      <c r="W89" s="2">
        <f t="shared" si="13"/>
        <v>2</v>
      </c>
      <c r="X89" s="49" t="str">
        <f t="shared" si="8"/>
        <v>Phạm Thị Thủy</v>
      </c>
      <c r="Y89" s="99" t="str">
        <f t="shared" si="12"/>
        <v>Thủy</v>
      </c>
      <c r="Z89" s="49" t="str">
        <f t="shared" si="9"/>
        <v>Thủy Tiên10A10</v>
      </c>
      <c r="AA89" s="49">
        <f t="shared" si="10"/>
        <v>1</v>
      </c>
    </row>
    <row r="90" spans="1:27" ht="21" customHeight="1" x14ac:dyDescent="0.25">
      <c r="A90" s="34">
        <v>86</v>
      </c>
      <c r="B90" s="95" t="s">
        <v>439</v>
      </c>
      <c r="C90" s="57" t="s">
        <v>662</v>
      </c>
      <c r="D90" s="58" t="s">
        <v>342</v>
      </c>
      <c r="E90" s="56" t="s">
        <v>8</v>
      </c>
      <c r="F90" s="56" t="s">
        <v>16</v>
      </c>
      <c r="G90" s="60">
        <v>23.75</v>
      </c>
      <c r="H90" s="59">
        <v>1</v>
      </c>
      <c r="I90" s="59"/>
      <c r="J90" s="57" t="s">
        <v>68</v>
      </c>
      <c r="K90" s="106">
        <v>399</v>
      </c>
      <c r="N90" s="78"/>
      <c r="O90" s="78"/>
      <c r="Q90" s="15"/>
      <c r="U90" s="99" t="str">
        <f t="shared" si="7"/>
        <v>Trinh</v>
      </c>
      <c r="V90" s="49" t="str">
        <f t="shared" si="11"/>
        <v>Trinh10A10</v>
      </c>
      <c r="W90" s="2">
        <f>COUNTIF($V$5:$V$469,V90)</f>
        <v>1</v>
      </c>
      <c r="X90" s="49" t="str">
        <f t="shared" si="8"/>
        <v>Trần Thị Tuyết</v>
      </c>
      <c r="Y90" s="99" t="str">
        <f t="shared" si="12"/>
        <v>Tuyết</v>
      </c>
      <c r="Z90" s="49" t="str">
        <f t="shared" si="9"/>
        <v>Tuyết Trinh10A10</v>
      </c>
      <c r="AA90" s="49">
        <f t="shared" si="10"/>
        <v>1</v>
      </c>
    </row>
    <row r="91" spans="1:27" ht="21" customHeight="1" x14ac:dyDescent="0.25">
      <c r="A91" s="34">
        <v>87</v>
      </c>
      <c r="B91" s="95" t="s">
        <v>437</v>
      </c>
      <c r="C91" s="57" t="s">
        <v>819</v>
      </c>
      <c r="D91" s="58" t="s">
        <v>329</v>
      </c>
      <c r="E91" s="56" t="s">
        <v>10</v>
      </c>
      <c r="F91" s="56" t="s">
        <v>16</v>
      </c>
      <c r="G91" s="60">
        <v>21.5</v>
      </c>
      <c r="H91" s="59">
        <v>1</v>
      </c>
      <c r="I91" s="59"/>
      <c r="J91" s="57" t="s">
        <v>171</v>
      </c>
      <c r="K91" s="106">
        <v>400</v>
      </c>
      <c r="N91" s="78"/>
      <c r="O91" s="78"/>
      <c r="Q91" s="15"/>
      <c r="U91" s="99" t="str">
        <f t="shared" si="7"/>
        <v>Trọng</v>
      </c>
      <c r="V91" s="49" t="str">
        <f t="shared" si="11"/>
        <v>Trọng10A10</v>
      </c>
      <c r="W91" s="2">
        <f>COUNTIF($V$5:$V$465,V91)</f>
        <v>1</v>
      </c>
      <c r="X91" s="49" t="str">
        <f t="shared" si="8"/>
        <v>Nguyễn Đức</v>
      </c>
      <c r="Y91" s="99" t="str">
        <f t="shared" si="12"/>
        <v>Đức</v>
      </c>
      <c r="Z91" s="49" t="str">
        <f t="shared" si="9"/>
        <v>Đức Trọng10A10</v>
      </c>
      <c r="AA91" s="49">
        <f t="shared" si="10"/>
        <v>1</v>
      </c>
    </row>
    <row r="92" spans="1:27" ht="21" customHeight="1" x14ac:dyDescent="0.25">
      <c r="A92" s="34">
        <v>88</v>
      </c>
      <c r="B92" s="95" t="s">
        <v>437</v>
      </c>
      <c r="C92" s="57" t="s">
        <v>869</v>
      </c>
      <c r="D92" s="58" t="s">
        <v>295</v>
      </c>
      <c r="E92" s="56" t="s">
        <v>10</v>
      </c>
      <c r="F92" s="56" t="s">
        <v>16</v>
      </c>
      <c r="G92" s="60">
        <v>17.25</v>
      </c>
      <c r="H92" s="59">
        <v>1</v>
      </c>
      <c r="I92" s="59"/>
      <c r="J92" s="57" t="s">
        <v>68</v>
      </c>
      <c r="K92" s="106">
        <v>431</v>
      </c>
      <c r="N92" s="78"/>
      <c r="O92" s="78"/>
      <c r="Q92" s="15"/>
      <c r="U92" s="99" t="str">
        <f t="shared" si="7"/>
        <v>Vũ</v>
      </c>
      <c r="V92" s="49" t="str">
        <f t="shared" si="11"/>
        <v>Vũ10A10</v>
      </c>
      <c r="W92" s="2">
        <f>COUNTIF($V$5:$V$469,V92)</f>
        <v>1</v>
      </c>
      <c r="X92" s="49" t="str">
        <f t="shared" si="8"/>
        <v>Ngô Thái</v>
      </c>
      <c r="Y92" s="99" t="str">
        <f t="shared" si="12"/>
        <v>Thái</v>
      </c>
      <c r="Z92" s="49" t="str">
        <f t="shared" si="9"/>
        <v>Thái Vũ10A10</v>
      </c>
      <c r="AA92" s="49">
        <f t="shared" si="10"/>
        <v>1</v>
      </c>
    </row>
    <row r="93" spans="1:27" ht="20.25" customHeight="1" x14ac:dyDescent="0.25">
      <c r="A93" s="34">
        <v>89</v>
      </c>
      <c r="B93" s="95" t="s">
        <v>437</v>
      </c>
      <c r="C93" s="57" t="s">
        <v>829</v>
      </c>
      <c r="D93" s="58" t="s">
        <v>393</v>
      </c>
      <c r="E93" s="56" t="s">
        <v>8</v>
      </c>
      <c r="F93" s="56" t="s">
        <v>16</v>
      </c>
      <c r="G93" s="60">
        <v>19.25</v>
      </c>
      <c r="H93" s="59">
        <v>3</v>
      </c>
      <c r="I93" s="59"/>
      <c r="J93" s="57" t="s">
        <v>68</v>
      </c>
      <c r="K93" s="106">
        <v>438</v>
      </c>
      <c r="N93" s="78"/>
      <c r="O93" s="78"/>
      <c r="Q93" s="15"/>
      <c r="U93" s="99" t="str">
        <f t="shared" si="7"/>
        <v>Vy</v>
      </c>
      <c r="V93" s="49" t="str">
        <f t="shared" si="11"/>
        <v>Vy10A10</v>
      </c>
      <c r="W93" s="2">
        <f>COUNTIF($V$5:$V$465,V93)</f>
        <v>1</v>
      </c>
      <c r="X93" s="49" t="str">
        <f t="shared" si="8"/>
        <v>Nguyễn Trương Thảo</v>
      </c>
      <c r="Y93" s="99" t="str">
        <f t="shared" si="12"/>
        <v>Thảo</v>
      </c>
      <c r="Z93" s="49" t="str">
        <f t="shared" si="9"/>
        <v>Thảo Vy10A10</v>
      </c>
      <c r="AA93" s="49">
        <f t="shared" si="10"/>
        <v>1</v>
      </c>
    </row>
    <row r="94" spans="1:27" ht="21" customHeight="1" x14ac:dyDescent="0.25">
      <c r="A94" s="34">
        <v>90</v>
      </c>
      <c r="B94" s="95" t="s">
        <v>439</v>
      </c>
      <c r="C94" s="57" t="s">
        <v>678</v>
      </c>
      <c r="D94" s="58" t="s">
        <v>396</v>
      </c>
      <c r="E94" s="56" t="s">
        <v>8</v>
      </c>
      <c r="F94" s="56" t="s">
        <v>16</v>
      </c>
      <c r="G94" s="60">
        <v>21.75</v>
      </c>
      <c r="H94" s="59">
        <v>1</v>
      </c>
      <c r="I94" s="59"/>
      <c r="J94" s="57" t="s">
        <v>108</v>
      </c>
      <c r="K94" s="106">
        <v>454</v>
      </c>
      <c r="N94" s="78"/>
      <c r="O94" s="78"/>
      <c r="Q94" s="15"/>
      <c r="U94" s="99" t="str">
        <f t="shared" si="7"/>
        <v>Ý</v>
      </c>
      <c r="V94" s="49" t="str">
        <f t="shared" si="11"/>
        <v>Ý10A10</v>
      </c>
      <c r="W94" s="2">
        <f>COUNTIF($V$5:$V$465,V94)</f>
        <v>1</v>
      </c>
      <c r="X94" s="49" t="str">
        <f t="shared" si="8"/>
        <v>Võ Ngọc Như</v>
      </c>
      <c r="Y94" s="99" t="str">
        <f t="shared" si="12"/>
        <v>Như</v>
      </c>
      <c r="Z94" s="49" t="str">
        <f t="shared" si="9"/>
        <v>Như Ý10A10</v>
      </c>
      <c r="AA94" s="49">
        <f t="shared" si="10"/>
        <v>1</v>
      </c>
    </row>
    <row r="95" spans="1:27" ht="21" customHeight="1" x14ac:dyDescent="0.25">
      <c r="A95" s="34">
        <v>91</v>
      </c>
      <c r="B95" s="95" t="s">
        <v>439</v>
      </c>
      <c r="C95" s="57" t="s">
        <v>494</v>
      </c>
      <c r="D95" s="58" t="s">
        <v>217</v>
      </c>
      <c r="E95" s="56" t="s">
        <v>10</v>
      </c>
      <c r="F95" s="56" t="s">
        <v>54</v>
      </c>
      <c r="G95" s="60">
        <v>22.25</v>
      </c>
      <c r="H95" s="59">
        <v>1</v>
      </c>
      <c r="I95" s="59"/>
      <c r="J95" s="57" t="s">
        <v>79</v>
      </c>
      <c r="K95" s="106">
        <v>31</v>
      </c>
      <c r="N95" s="78"/>
      <c r="O95" s="78"/>
      <c r="U95" s="99" t="str">
        <f t="shared" si="7"/>
        <v>Cường</v>
      </c>
      <c r="V95" s="49" t="str">
        <f t="shared" si="11"/>
        <v>Cường10A2</v>
      </c>
      <c r="W95" s="2">
        <f>COUNTIF($V$5:$V$465,V95)</f>
        <v>1</v>
      </c>
      <c r="X95" s="49" t="str">
        <f t="shared" si="8"/>
        <v>Nguyễn Chí</v>
      </c>
      <c r="Y95" s="99" t="str">
        <f t="shared" si="12"/>
        <v>Chí</v>
      </c>
      <c r="Z95" s="49" t="str">
        <f t="shared" si="9"/>
        <v>Chí Cường10A2</v>
      </c>
      <c r="AA95" s="49">
        <f t="shared" si="10"/>
        <v>1</v>
      </c>
    </row>
    <row r="96" spans="1:27" ht="21" customHeight="1" x14ac:dyDescent="0.25">
      <c r="A96" s="34">
        <v>92</v>
      </c>
      <c r="B96" s="95" t="s">
        <v>461</v>
      </c>
      <c r="C96" s="57" t="s">
        <v>788</v>
      </c>
      <c r="D96" s="58" t="s">
        <v>428</v>
      </c>
      <c r="E96" s="56" t="s">
        <v>8</v>
      </c>
      <c r="F96" s="56" t="s">
        <v>54</v>
      </c>
      <c r="G96" s="60">
        <v>20</v>
      </c>
      <c r="H96" s="59">
        <v>3</v>
      </c>
      <c r="I96" s="59"/>
      <c r="J96" s="57" t="s">
        <v>68</v>
      </c>
      <c r="K96" s="106">
        <v>33</v>
      </c>
      <c r="N96" s="78"/>
      <c r="O96" s="78"/>
      <c r="Q96" s="15"/>
      <c r="U96" s="99" t="str">
        <f t="shared" si="7"/>
        <v>Diệp</v>
      </c>
      <c r="V96" s="49" t="str">
        <f t="shared" si="11"/>
        <v>Diệp10A2</v>
      </c>
      <c r="W96" s="2">
        <f>COUNTIF($V$5:$V$469,V96)</f>
        <v>1</v>
      </c>
      <c r="X96" s="49" t="str">
        <f t="shared" si="8"/>
        <v>Nguyễn Ngọc</v>
      </c>
      <c r="Y96" s="99" t="str">
        <f t="shared" si="12"/>
        <v>Ngọc</v>
      </c>
      <c r="Z96" s="49" t="str">
        <f t="shared" si="9"/>
        <v>Ngọc Diệp10A2</v>
      </c>
      <c r="AA96" s="49">
        <f t="shared" si="10"/>
        <v>1</v>
      </c>
    </row>
    <row r="97" spans="1:27" ht="21" customHeight="1" x14ac:dyDescent="0.25">
      <c r="A97" s="34">
        <v>93</v>
      </c>
      <c r="B97" s="95" t="s">
        <v>439</v>
      </c>
      <c r="C97" s="57" t="s">
        <v>511</v>
      </c>
      <c r="D97" s="58" t="s">
        <v>221</v>
      </c>
      <c r="E97" s="56" t="s">
        <v>10</v>
      </c>
      <c r="F97" s="56" t="s">
        <v>54</v>
      </c>
      <c r="G97" s="60">
        <v>20.5</v>
      </c>
      <c r="H97" s="59">
        <v>1</v>
      </c>
      <c r="I97" s="59"/>
      <c r="J97" s="57" t="s">
        <v>69</v>
      </c>
      <c r="K97" s="106">
        <v>57</v>
      </c>
      <c r="N97" s="78"/>
      <c r="O97" s="78"/>
      <c r="Q97" s="15"/>
      <c r="U97" s="99" t="str">
        <f t="shared" si="7"/>
        <v>Đạt</v>
      </c>
      <c r="V97" s="49" t="str">
        <f t="shared" si="11"/>
        <v>Đạt10A2</v>
      </c>
      <c r="W97" s="2">
        <f>COUNTIF($V$5:$V$465,V97)</f>
        <v>1</v>
      </c>
      <c r="X97" s="49" t="str">
        <f t="shared" si="8"/>
        <v>Trần Tấn</v>
      </c>
      <c r="Y97" s="99" t="str">
        <f t="shared" si="12"/>
        <v>Tấn</v>
      </c>
      <c r="Z97" s="49" t="str">
        <f t="shared" si="9"/>
        <v>Tấn Đạt10A2</v>
      </c>
      <c r="AA97" s="49">
        <f t="shared" si="10"/>
        <v>1</v>
      </c>
    </row>
    <row r="98" spans="1:27" ht="21" customHeight="1" x14ac:dyDescent="0.25">
      <c r="A98" s="34">
        <v>94</v>
      </c>
      <c r="B98" s="95" t="s">
        <v>446</v>
      </c>
      <c r="C98" s="57" t="s">
        <v>752</v>
      </c>
      <c r="D98" s="58" t="s">
        <v>180</v>
      </c>
      <c r="E98" s="56" t="s">
        <v>8</v>
      </c>
      <c r="F98" s="56" t="s">
        <v>54</v>
      </c>
      <c r="G98" s="60">
        <v>19.25</v>
      </c>
      <c r="H98" s="59">
        <v>2</v>
      </c>
      <c r="I98" s="59"/>
      <c r="J98" s="57" t="s">
        <v>68</v>
      </c>
      <c r="K98" s="106">
        <v>81</v>
      </c>
      <c r="N98" s="78"/>
      <c r="O98" s="78"/>
      <c r="Q98" s="15"/>
      <c r="U98" s="99" t="str">
        <f t="shared" si="7"/>
        <v>Hân</v>
      </c>
      <c r="V98" s="49" t="str">
        <f t="shared" si="11"/>
        <v>Hân10A2</v>
      </c>
      <c r="W98" s="2">
        <f>COUNTIF($V$5:$V$465,V98)</f>
        <v>1</v>
      </c>
      <c r="X98" s="49" t="str">
        <f t="shared" si="8"/>
        <v>Nguyễn Hà Ngọc</v>
      </c>
      <c r="Y98" s="99" t="str">
        <f t="shared" si="12"/>
        <v>Ngọc</v>
      </c>
      <c r="Z98" s="49" t="str">
        <f t="shared" si="9"/>
        <v>Ngọc Hân10A2</v>
      </c>
      <c r="AA98" s="49">
        <f t="shared" si="10"/>
        <v>1</v>
      </c>
    </row>
    <row r="99" spans="1:27" ht="21" customHeight="1" x14ac:dyDescent="0.25">
      <c r="A99" s="34">
        <v>95</v>
      </c>
      <c r="B99" s="95" t="s">
        <v>440</v>
      </c>
      <c r="C99" s="57" t="s">
        <v>630</v>
      </c>
      <c r="D99" s="58" t="s">
        <v>271</v>
      </c>
      <c r="E99" s="56" t="s">
        <v>10</v>
      </c>
      <c r="F99" s="56" t="s">
        <v>54</v>
      </c>
      <c r="G99" s="60">
        <v>18</v>
      </c>
      <c r="H99" s="59">
        <v>3</v>
      </c>
      <c r="I99" s="59"/>
      <c r="J99" s="57" t="s">
        <v>68</v>
      </c>
      <c r="K99" s="106">
        <v>85</v>
      </c>
      <c r="N99" s="78"/>
      <c r="O99" s="78"/>
      <c r="Q99" s="15"/>
      <c r="U99" s="99" t="str">
        <f t="shared" si="7"/>
        <v>Hậu</v>
      </c>
      <c r="V99" s="49" t="str">
        <f t="shared" si="11"/>
        <v>Hậu10A2</v>
      </c>
      <c r="W99" s="2">
        <f>COUNTIF($V$5:$V$465,V99)</f>
        <v>1</v>
      </c>
      <c r="X99" s="49" t="str">
        <f t="shared" si="8"/>
        <v>Nguyễn Khắc Duy</v>
      </c>
      <c r="Y99" s="99" t="str">
        <f t="shared" si="12"/>
        <v>Duy</v>
      </c>
      <c r="Z99" s="49" t="str">
        <f t="shared" si="9"/>
        <v>Duy Hậu10A2</v>
      </c>
      <c r="AA99" s="49">
        <f t="shared" si="10"/>
        <v>1</v>
      </c>
    </row>
    <row r="100" spans="1:27" ht="21" customHeight="1" x14ac:dyDescent="0.25">
      <c r="A100" s="34">
        <v>96</v>
      </c>
      <c r="B100" s="95" t="s">
        <v>437</v>
      </c>
      <c r="C100" s="57" t="s">
        <v>870</v>
      </c>
      <c r="D100" s="58" t="s">
        <v>251</v>
      </c>
      <c r="E100" s="56" t="s">
        <v>8</v>
      </c>
      <c r="F100" s="56" t="s">
        <v>54</v>
      </c>
      <c r="G100" s="60">
        <v>23.75</v>
      </c>
      <c r="H100" s="59">
        <v>2</v>
      </c>
      <c r="I100" s="59"/>
      <c r="J100" s="57" t="s">
        <v>68</v>
      </c>
      <c r="K100" s="106">
        <v>89</v>
      </c>
      <c r="N100" s="78"/>
      <c r="O100" s="78"/>
      <c r="Q100" s="15"/>
      <c r="U100" s="99" t="str">
        <f t="shared" si="7"/>
        <v>Hiền</v>
      </c>
      <c r="V100" s="49" t="str">
        <f t="shared" si="11"/>
        <v>Hiền10A2</v>
      </c>
      <c r="W100" s="2">
        <f>COUNTIF($V$5:$V$465,V100)</f>
        <v>1</v>
      </c>
      <c r="X100" s="49" t="str">
        <f t="shared" si="8"/>
        <v>Nguyễn Thị Thu</v>
      </c>
      <c r="Y100" s="99" t="str">
        <f t="shared" si="12"/>
        <v>Thu</v>
      </c>
      <c r="Z100" s="49" t="str">
        <f t="shared" si="9"/>
        <v>Thu Hiền10A2</v>
      </c>
      <c r="AA100" s="49">
        <f t="shared" si="10"/>
        <v>1</v>
      </c>
    </row>
    <row r="101" spans="1:27" ht="21" customHeight="1" x14ac:dyDescent="0.25">
      <c r="A101" s="34">
        <v>97</v>
      </c>
      <c r="B101" s="95" t="s">
        <v>438</v>
      </c>
      <c r="C101" s="57" t="s">
        <v>510</v>
      </c>
      <c r="D101" s="58" t="s">
        <v>253</v>
      </c>
      <c r="E101" s="56" t="s">
        <v>10</v>
      </c>
      <c r="F101" s="56" t="s">
        <v>54</v>
      </c>
      <c r="G101" s="60">
        <v>20.75</v>
      </c>
      <c r="H101" s="59">
        <v>1</v>
      </c>
      <c r="I101" s="59"/>
      <c r="J101" s="57" t="s">
        <v>68</v>
      </c>
      <c r="K101" s="106">
        <v>95</v>
      </c>
      <c r="N101" s="78"/>
      <c r="O101" s="78"/>
      <c r="Q101" s="15"/>
      <c r="U101" s="99" t="str">
        <f t="shared" si="7"/>
        <v>Hiếu</v>
      </c>
      <c r="V101" s="49" t="str">
        <f t="shared" si="11"/>
        <v>Hiếu10A2</v>
      </c>
      <c r="W101" s="2">
        <f>COUNTIF($V$5:$V$465,V101)</f>
        <v>1</v>
      </c>
      <c r="X101" s="49" t="str">
        <f t="shared" si="8"/>
        <v>Lê Hoàng</v>
      </c>
      <c r="Y101" s="99" t="str">
        <f t="shared" si="12"/>
        <v>Hoàng</v>
      </c>
      <c r="Z101" s="49" t="str">
        <f t="shared" si="9"/>
        <v>Hoàng Hiếu10A2</v>
      </c>
      <c r="AA101" s="49">
        <f t="shared" si="10"/>
        <v>1</v>
      </c>
    </row>
    <row r="102" spans="1:27" ht="21" customHeight="1" x14ac:dyDescent="0.25">
      <c r="A102" s="34">
        <v>98</v>
      </c>
      <c r="B102" s="95" t="s">
        <v>439</v>
      </c>
      <c r="C102" s="57" t="s">
        <v>515</v>
      </c>
      <c r="D102" s="58" t="s">
        <v>257</v>
      </c>
      <c r="E102" s="56" t="s">
        <v>10</v>
      </c>
      <c r="F102" s="56" t="s">
        <v>54</v>
      </c>
      <c r="G102" s="60">
        <v>20</v>
      </c>
      <c r="H102" s="59">
        <v>1</v>
      </c>
      <c r="I102" s="59"/>
      <c r="J102" s="57" t="s">
        <v>70</v>
      </c>
      <c r="K102" s="106">
        <v>103</v>
      </c>
      <c r="N102" s="78"/>
      <c r="O102" s="78"/>
      <c r="Q102" s="15"/>
      <c r="U102" s="99" t="str">
        <f t="shared" si="7"/>
        <v>Hoàng</v>
      </c>
      <c r="V102" s="49" t="str">
        <f t="shared" si="11"/>
        <v>Hoàng10A2</v>
      </c>
      <c r="W102" s="2">
        <f>COUNTIF($V$5:$V$469,V102)</f>
        <v>1</v>
      </c>
      <c r="X102" s="49" t="str">
        <f t="shared" si="8"/>
        <v>Ngô Huy</v>
      </c>
      <c r="Y102" s="99" t="str">
        <f t="shared" si="12"/>
        <v>Huy</v>
      </c>
      <c r="Z102" s="49" t="str">
        <f t="shared" si="9"/>
        <v>Huy Hoàng10A2</v>
      </c>
      <c r="AA102" s="49">
        <f t="shared" si="10"/>
        <v>1</v>
      </c>
    </row>
    <row r="103" spans="1:27" ht="21" customHeight="1" x14ac:dyDescent="0.25">
      <c r="A103" s="34">
        <v>99</v>
      </c>
      <c r="B103" s="95" t="s">
        <v>438</v>
      </c>
      <c r="C103" s="57" t="s">
        <v>654</v>
      </c>
      <c r="D103" s="58" t="s">
        <v>188</v>
      </c>
      <c r="E103" s="56" t="s">
        <v>8</v>
      </c>
      <c r="F103" s="56" t="s">
        <v>54</v>
      </c>
      <c r="G103" s="60">
        <v>24.5</v>
      </c>
      <c r="H103" s="59">
        <v>1</v>
      </c>
      <c r="I103" s="59"/>
      <c r="J103" s="57" t="s">
        <v>68</v>
      </c>
      <c r="K103" s="106">
        <v>105</v>
      </c>
      <c r="N103" s="78"/>
      <c r="O103" s="78"/>
      <c r="Q103" s="15"/>
      <c r="U103" s="99" t="str">
        <f t="shared" si="7"/>
        <v>Hồng</v>
      </c>
      <c r="V103" s="49" t="str">
        <f t="shared" si="11"/>
        <v>Hồng10A2</v>
      </c>
      <c r="W103" s="2">
        <f>COUNTIF($V$5:$V$465,V103)</f>
        <v>1</v>
      </c>
      <c r="X103" s="49" t="str">
        <f t="shared" si="8"/>
        <v>Nguyễn Kim</v>
      </c>
      <c r="Y103" s="99" t="str">
        <f t="shared" si="12"/>
        <v>Kim</v>
      </c>
      <c r="Z103" s="49" t="str">
        <f t="shared" si="9"/>
        <v>Kim Hồng10A2</v>
      </c>
      <c r="AA103" s="49">
        <f t="shared" si="10"/>
        <v>1</v>
      </c>
    </row>
    <row r="104" spans="1:27" ht="21" customHeight="1" x14ac:dyDescent="0.25">
      <c r="A104" s="34">
        <v>100</v>
      </c>
      <c r="B104" s="95" t="s">
        <v>437</v>
      </c>
      <c r="C104" s="57" t="s">
        <v>520</v>
      </c>
      <c r="D104" s="58" t="s">
        <v>264</v>
      </c>
      <c r="E104" s="56" t="s">
        <v>10</v>
      </c>
      <c r="F104" s="56" t="s">
        <v>54</v>
      </c>
      <c r="G104" s="60">
        <v>19.25</v>
      </c>
      <c r="H104" s="59">
        <v>1</v>
      </c>
      <c r="I104" s="59"/>
      <c r="J104" s="57" t="s">
        <v>68</v>
      </c>
      <c r="K104" s="106">
        <v>110</v>
      </c>
      <c r="N104" s="78"/>
      <c r="O104" s="78"/>
      <c r="Q104" s="15"/>
      <c r="U104" s="99" t="str">
        <f t="shared" si="7"/>
        <v>Huy</v>
      </c>
      <c r="V104" s="49" t="str">
        <f t="shared" si="11"/>
        <v>Huy10A2</v>
      </c>
      <c r="W104" s="2">
        <f>COUNTIF($V$5:$V$465,V104)</f>
        <v>2</v>
      </c>
      <c r="X104" s="49" t="str">
        <f t="shared" si="8"/>
        <v>NguyễN Đang</v>
      </c>
      <c r="Y104" s="99" t="str">
        <f t="shared" si="12"/>
        <v>Đang</v>
      </c>
      <c r="Z104" s="49" t="str">
        <f t="shared" si="9"/>
        <v>Đang Huy10A2</v>
      </c>
      <c r="AA104" s="49">
        <f t="shared" si="10"/>
        <v>1</v>
      </c>
    </row>
    <row r="105" spans="1:27" ht="21" customHeight="1" x14ac:dyDescent="0.25">
      <c r="A105" s="34">
        <v>101</v>
      </c>
      <c r="B105" s="95" t="s">
        <v>437</v>
      </c>
      <c r="C105" s="57" t="s">
        <v>832</v>
      </c>
      <c r="D105" s="58" t="s">
        <v>231</v>
      </c>
      <c r="E105" s="56" t="s">
        <v>10</v>
      </c>
      <c r="F105" s="56" t="s">
        <v>54</v>
      </c>
      <c r="G105" s="60">
        <v>19</v>
      </c>
      <c r="H105" s="59">
        <v>2</v>
      </c>
      <c r="I105" s="59"/>
      <c r="J105" s="57" t="s">
        <v>68</v>
      </c>
      <c r="K105" s="106">
        <v>112</v>
      </c>
      <c r="N105" s="78"/>
      <c r="O105" s="78"/>
      <c r="Q105" s="15"/>
      <c r="U105" s="99" t="str">
        <f t="shared" si="7"/>
        <v>Huy</v>
      </c>
      <c r="V105" s="49" t="str">
        <f t="shared" si="11"/>
        <v>Huy10A2</v>
      </c>
      <c r="W105" s="2">
        <f>COUNTIF($V$5:$V$465,V105)</f>
        <v>2</v>
      </c>
      <c r="X105" s="49" t="str">
        <f t="shared" si="8"/>
        <v>Nguyễn Nhất</v>
      </c>
      <c r="Y105" s="99" t="str">
        <f t="shared" si="12"/>
        <v>Nhất</v>
      </c>
      <c r="Z105" s="49" t="str">
        <f t="shared" si="9"/>
        <v>Nhất Huy10A2</v>
      </c>
      <c r="AA105" s="49">
        <f t="shared" si="10"/>
        <v>1</v>
      </c>
    </row>
    <row r="106" spans="1:27" ht="21" customHeight="1" x14ac:dyDescent="0.25">
      <c r="A106" s="34">
        <v>102</v>
      </c>
      <c r="B106" s="95" t="s">
        <v>439</v>
      </c>
      <c r="C106" s="57" t="s">
        <v>465</v>
      </c>
      <c r="D106" s="58" t="s">
        <v>274</v>
      </c>
      <c r="E106" s="56" t="s">
        <v>10</v>
      </c>
      <c r="F106" s="56" t="s">
        <v>54</v>
      </c>
      <c r="G106" s="60">
        <v>29</v>
      </c>
      <c r="H106" s="59">
        <v>1</v>
      </c>
      <c r="I106" s="59"/>
      <c r="J106" s="57" t="s">
        <v>81</v>
      </c>
      <c r="K106" s="106">
        <v>136</v>
      </c>
      <c r="N106" s="78"/>
      <c r="O106" s="78"/>
      <c r="Q106" s="15"/>
      <c r="U106" s="99" t="str">
        <f t="shared" si="7"/>
        <v>Khánh</v>
      </c>
      <c r="V106" s="49" t="str">
        <f t="shared" si="11"/>
        <v>Khánh10A2</v>
      </c>
      <c r="W106" s="2">
        <f>COUNTIF($V$5:$V$465,V106)</f>
        <v>2</v>
      </c>
      <c r="X106" s="49" t="str">
        <f t="shared" si="8"/>
        <v>Nguyễn Hoàng</v>
      </c>
      <c r="Y106" s="99" t="str">
        <f t="shared" si="12"/>
        <v>Hoàng</v>
      </c>
      <c r="Z106" s="49" t="str">
        <f t="shared" si="9"/>
        <v>Hoàng Khánh10A2</v>
      </c>
      <c r="AA106" s="49">
        <f t="shared" si="10"/>
        <v>1</v>
      </c>
    </row>
    <row r="107" spans="1:27" ht="21" customHeight="1" x14ac:dyDescent="0.25">
      <c r="A107" s="34">
        <v>103</v>
      </c>
      <c r="B107" s="95" t="s">
        <v>443</v>
      </c>
      <c r="C107" s="57" t="s">
        <v>684</v>
      </c>
      <c r="D107" s="58" t="s">
        <v>374</v>
      </c>
      <c r="E107" s="56" t="s">
        <v>8</v>
      </c>
      <c r="F107" s="56" t="s">
        <v>54</v>
      </c>
      <c r="G107" s="60">
        <v>20.75</v>
      </c>
      <c r="H107" s="59">
        <v>1</v>
      </c>
      <c r="I107" s="59"/>
      <c r="J107" s="57" t="s">
        <v>68</v>
      </c>
      <c r="K107" s="106">
        <v>137</v>
      </c>
      <c r="N107" s="78"/>
      <c r="O107" s="78"/>
      <c r="Q107" s="15"/>
      <c r="U107" s="99" t="str">
        <f t="shared" si="7"/>
        <v>Khánh</v>
      </c>
      <c r="V107" s="49" t="str">
        <f t="shared" si="11"/>
        <v>Khánh10A2</v>
      </c>
      <c r="W107" s="2">
        <f>COUNTIF($V$5:$V$469,V107)</f>
        <v>2</v>
      </c>
      <c r="X107" s="49" t="str">
        <f t="shared" si="8"/>
        <v>Nguyễn Quỳnh Kim</v>
      </c>
      <c r="Y107" s="99" t="str">
        <f t="shared" si="12"/>
        <v>Kim</v>
      </c>
      <c r="Z107" s="49" t="str">
        <f t="shared" si="9"/>
        <v>Kim Khánh10A2</v>
      </c>
      <c r="AA107" s="49">
        <f t="shared" si="10"/>
        <v>1</v>
      </c>
    </row>
    <row r="108" spans="1:27" ht="21" customHeight="1" x14ac:dyDescent="0.25">
      <c r="A108" s="34">
        <v>104</v>
      </c>
      <c r="B108" s="95" t="s">
        <v>457</v>
      </c>
      <c r="C108" s="57" t="s">
        <v>802</v>
      </c>
      <c r="D108" s="58" t="s">
        <v>374</v>
      </c>
      <c r="E108" s="56" t="s">
        <v>8</v>
      </c>
      <c r="F108" s="56" t="s">
        <v>54</v>
      </c>
      <c r="G108" s="60">
        <v>18.5</v>
      </c>
      <c r="H108" s="59">
        <v>3</v>
      </c>
      <c r="I108" s="59"/>
      <c r="J108" s="57" t="s">
        <v>68</v>
      </c>
      <c r="K108" s="106">
        <v>187</v>
      </c>
      <c r="N108" s="78"/>
      <c r="O108" s="78"/>
      <c r="Q108" s="15"/>
      <c r="U108" s="99" t="str">
        <f t="shared" si="7"/>
        <v>My</v>
      </c>
      <c r="V108" s="49" t="str">
        <f t="shared" si="11"/>
        <v>My10A2</v>
      </c>
      <c r="W108" s="2">
        <f>COUNTIF($V$5:$V$465,V108)</f>
        <v>1</v>
      </c>
      <c r="X108" s="49" t="str">
        <f t="shared" si="8"/>
        <v>Nguyễn Quỳnh Thảo</v>
      </c>
      <c r="Y108" s="99" t="str">
        <f t="shared" si="12"/>
        <v>Thảo</v>
      </c>
      <c r="Z108" s="49" t="str">
        <f t="shared" si="9"/>
        <v>Thảo My10A2</v>
      </c>
      <c r="AA108" s="49">
        <f t="shared" si="10"/>
        <v>1</v>
      </c>
    </row>
    <row r="109" spans="1:27" ht="21" customHeight="1" x14ac:dyDescent="0.25">
      <c r="A109" s="34">
        <v>105</v>
      </c>
      <c r="B109" s="95" t="s">
        <v>438</v>
      </c>
      <c r="C109" s="57" t="s">
        <v>523</v>
      </c>
      <c r="D109" s="58" t="s">
        <v>296</v>
      </c>
      <c r="E109" s="56" t="s">
        <v>10</v>
      </c>
      <c r="F109" s="56" t="s">
        <v>54</v>
      </c>
      <c r="G109" s="60">
        <v>19.25</v>
      </c>
      <c r="H109" s="59">
        <v>1</v>
      </c>
      <c r="I109" s="59"/>
      <c r="J109" s="57" t="s">
        <v>68</v>
      </c>
      <c r="K109" s="106">
        <v>192</v>
      </c>
      <c r="N109" s="78"/>
      <c r="O109" s="78"/>
      <c r="Q109" s="15"/>
      <c r="U109" s="99" t="str">
        <f t="shared" si="7"/>
        <v>Nam</v>
      </c>
      <c r="V109" s="49" t="str">
        <f t="shared" si="11"/>
        <v>Nam10A2</v>
      </c>
      <c r="W109" s="2">
        <f>COUNTIF($V$5:$V$465,V109)</f>
        <v>1</v>
      </c>
      <c r="X109" s="49" t="str">
        <f t="shared" si="8"/>
        <v>Nguyễn Thành</v>
      </c>
      <c r="Y109" s="99" t="str">
        <f t="shared" si="12"/>
        <v>Thành</v>
      </c>
      <c r="Z109" s="49" t="str">
        <f t="shared" si="9"/>
        <v>Thành Nam10A2</v>
      </c>
      <c r="AA109" s="49">
        <f t="shared" si="10"/>
        <v>1</v>
      </c>
    </row>
    <row r="110" spans="1:27" ht="21" customHeight="1" x14ac:dyDescent="0.25">
      <c r="A110" s="34">
        <v>106</v>
      </c>
      <c r="B110" s="95" t="s">
        <v>439</v>
      </c>
      <c r="C110" s="57" t="s">
        <v>638</v>
      </c>
      <c r="D110" s="58" t="s">
        <v>299</v>
      </c>
      <c r="E110" s="56" t="s">
        <v>8</v>
      </c>
      <c r="F110" s="56" t="s">
        <v>54</v>
      </c>
      <c r="G110" s="60">
        <v>26.5</v>
      </c>
      <c r="H110" s="59">
        <v>1</v>
      </c>
      <c r="I110" s="59"/>
      <c r="J110" s="57" t="s">
        <v>69</v>
      </c>
      <c r="K110" s="106">
        <v>197</v>
      </c>
      <c r="N110" s="78"/>
      <c r="O110" s="78"/>
      <c r="Q110" s="15"/>
      <c r="U110" s="99" t="str">
        <f t="shared" si="7"/>
        <v>Ngân</v>
      </c>
      <c r="V110" s="49" t="str">
        <f t="shared" si="11"/>
        <v>Ngân10A2</v>
      </c>
      <c r="W110" s="2">
        <f>COUNTIF($V$5:$V$465,V110)</f>
        <v>2</v>
      </c>
      <c r="X110" s="49" t="str">
        <f t="shared" si="8"/>
        <v>Đoàn Bảo</v>
      </c>
      <c r="Y110" s="99" t="str">
        <f t="shared" si="12"/>
        <v>Bảo</v>
      </c>
      <c r="Z110" s="49" t="str">
        <f t="shared" si="9"/>
        <v>Bảo Ngân10A2</v>
      </c>
      <c r="AA110" s="49">
        <f t="shared" si="10"/>
        <v>1</v>
      </c>
    </row>
    <row r="111" spans="1:27" ht="21" customHeight="1" x14ac:dyDescent="0.25">
      <c r="A111" s="34">
        <v>107</v>
      </c>
      <c r="B111" s="95" t="s">
        <v>437</v>
      </c>
      <c r="C111" s="57" t="s">
        <v>822</v>
      </c>
      <c r="D111" s="58" t="s">
        <v>178</v>
      </c>
      <c r="E111" s="56" t="s">
        <v>8</v>
      </c>
      <c r="F111" s="56" t="s">
        <v>54</v>
      </c>
      <c r="G111" s="60">
        <v>20.5</v>
      </c>
      <c r="H111" s="59">
        <v>1</v>
      </c>
      <c r="I111" s="59"/>
      <c r="J111" s="57" t="s">
        <v>68</v>
      </c>
      <c r="K111" s="106">
        <v>203</v>
      </c>
      <c r="N111" s="78"/>
      <c r="O111" s="78"/>
      <c r="Q111" s="15"/>
      <c r="U111" s="99" t="str">
        <f t="shared" si="7"/>
        <v>Ngân</v>
      </c>
      <c r="V111" s="49" t="str">
        <f t="shared" si="11"/>
        <v>Ngân10A2</v>
      </c>
      <c r="W111" s="2">
        <f>COUNTIF($V$5:$V$465,V111)</f>
        <v>2</v>
      </c>
      <c r="X111" s="49" t="str">
        <f t="shared" si="8"/>
        <v>Phạm Nguyễn Kim</v>
      </c>
      <c r="Y111" s="99" t="str">
        <f t="shared" si="12"/>
        <v>Kim</v>
      </c>
      <c r="Z111" s="49" t="str">
        <f t="shared" si="9"/>
        <v>Kim Ngân10A2</v>
      </c>
      <c r="AA111" s="49">
        <f t="shared" si="10"/>
        <v>1</v>
      </c>
    </row>
    <row r="112" spans="1:27" ht="21" customHeight="1" x14ac:dyDescent="0.25">
      <c r="A112" s="34">
        <v>108</v>
      </c>
      <c r="B112" s="95" t="s">
        <v>439</v>
      </c>
      <c r="C112" s="57" t="s">
        <v>497</v>
      </c>
      <c r="D112" s="58" t="s">
        <v>305</v>
      </c>
      <c r="E112" s="56" t="s">
        <v>10</v>
      </c>
      <c r="F112" s="56" t="s">
        <v>54</v>
      </c>
      <c r="G112" s="60">
        <v>22</v>
      </c>
      <c r="H112" s="59">
        <v>1</v>
      </c>
      <c r="I112" s="59"/>
      <c r="J112" s="57" t="s">
        <v>79</v>
      </c>
      <c r="K112" s="106">
        <v>213</v>
      </c>
      <c r="N112" s="78"/>
      <c r="O112" s="78"/>
      <c r="Q112" s="15"/>
      <c r="U112" s="99" t="str">
        <f t="shared" si="7"/>
        <v>Nghĩa</v>
      </c>
      <c r="V112" s="49" t="str">
        <f t="shared" si="11"/>
        <v>Nghĩa10A2</v>
      </c>
      <c r="W112" s="2">
        <f>COUNTIF($V$5:$V$469,V112)</f>
        <v>1</v>
      </c>
      <c r="X112" s="49" t="str">
        <f t="shared" si="8"/>
        <v>Nguyễn Hữu</v>
      </c>
      <c r="Y112" s="99" t="str">
        <f t="shared" si="12"/>
        <v>Hữu</v>
      </c>
      <c r="Z112" s="49" t="str">
        <f t="shared" si="9"/>
        <v>Hữu Nghĩa10A2</v>
      </c>
      <c r="AA112" s="49">
        <f t="shared" si="10"/>
        <v>1</v>
      </c>
    </row>
    <row r="113" spans="1:27" ht="21" customHeight="1" x14ac:dyDescent="0.25">
      <c r="A113" s="34">
        <v>109</v>
      </c>
      <c r="B113" s="95" t="s">
        <v>437</v>
      </c>
      <c r="C113" s="57" t="s">
        <v>854</v>
      </c>
      <c r="D113" s="58" t="s">
        <v>306</v>
      </c>
      <c r="E113" s="56" t="s">
        <v>8</v>
      </c>
      <c r="F113" s="56" t="s">
        <v>54</v>
      </c>
      <c r="G113" s="60">
        <v>22.25</v>
      </c>
      <c r="H113" s="59">
        <v>2</v>
      </c>
      <c r="I113" s="59"/>
      <c r="J113" s="57" t="s">
        <v>68</v>
      </c>
      <c r="K113" s="106">
        <v>214</v>
      </c>
      <c r="N113" s="78"/>
      <c r="O113" s="78"/>
      <c r="Q113" s="15"/>
      <c r="U113" s="99" t="str">
        <f t="shared" si="7"/>
        <v>Ngọc</v>
      </c>
      <c r="V113" s="49" t="str">
        <f t="shared" si="11"/>
        <v>Ngọc10A2</v>
      </c>
      <c r="W113" s="2">
        <f>COUNTIF($V$5:$V$465,V113)</f>
        <v>1</v>
      </c>
      <c r="X113" s="49" t="str">
        <f t="shared" si="8"/>
        <v>Huỳnh Bảo</v>
      </c>
      <c r="Y113" s="99" t="str">
        <f t="shared" si="12"/>
        <v>Bảo</v>
      </c>
      <c r="Z113" s="49" t="str">
        <f t="shared" si="9"/>
        <v>Bảo Ngọc10A2</v>
      </c>
      <c r="AA113" s="49">
        <f t="shared" si="10"/>
        <v>1</v>
      </c>
    </row>
    <row r="114" spans="1:27" ht="21" customHeight="1" x14ac:dyDescent="0.25">
      <c r="A114" s="34">
        <v>110</v>
      </c>
      <c r="B114" s="95" t="s">
        <v>439</v>
      </c>
      <c r="C114" s="57" t="s">
        <v>553</v>
      </c>
      <c r="D114" s="58" t="s">
        <v>211</v>
      </c>
      <c r="E114" s="56" t="s">
        <v>10</v>
      </c>
      <c r="F114" s="56" t="s">
        <v>54</v>
      </c>
      <c r="G114" s="60">
        <v>24.25</v>
      </c>
      <c r="H114" s="59">
        <v>2</v>
      </c>
      <c r="I114" s="59"/>
      <c r="J114" s="57" t="s">
        <v>68</v>
      </c>
      <c r="K114" s="106">
        <v>225</v>
      </c>
      <c r="N114" s="78"/>
      <c r="O114" s="78"/>
      <c r="Q114" s="15"/>
      <c r="U114" s="99" t="str">
        <f t="shared" si="7"/>
        <v>Nhân</v>
      </c>
      <c r="V114" s="49" t="str">
        <f t="shared" si="11"/>
        <v>Nhân10A2</v>
      </c>
      <c r="W114" s="2">
        <f>COUNTIF($V$5:$V$465,V114)</f>
        <v>1</v>
      </c>
      <c r="X114" s="49" t="str">
        <f t="shared" si="8"/>
        <v>Đỗ Lê Tiền</v>
      </c>
      <c r="Y114" s="99" t="str">
        <f t="shared" si="12"/>
        <v>Tiền</v>
      </c>
      <c r="Z114" s="49" t="str">
        <f t="shared" si="9"/>
        <v>Tiền Nhân10A2</v>
      </c>
      <c r="AA114" s="49">
        <f t="shared" si="10"/>
        <v>1</v>
      </c>
    </row>
    <row r="115" spans="1:27" ht="21" customHeight="1" x14ac:dyDescent="0.25">
      <c r="A115" s="34">
        <v>111</v>
      </c>
      <c r="B115" s="95" t="s">
        <v>437</v>
      </c>
      <c r="C115" s="57" t="s">
        <v>842</v>
      </c>
      <c r="D115" s="58" t="s">
        <v>312</v>
      </c>
      <c r="E115" s="56" t="s">
        <v>8</v>
      </c>
      <c r="F115" s="56" t="s">
        <v>54</v>
      </c>
      <c r="G115" s="60">
        <v>23.5</v>
      </c>
      <c r="H115" s="59">
        <v>2</v>
      </c>
      <c r="I115" s="59"/>
      <c r="J115" s="57" t="s">
        <v>68</v>
      </c>
      <c r="K115" s="106">
        <v>230</v>
      </c>
      <c r="N115" s="78"/>
      <c r="O115" s="78"/>
      <c r="Q115" s="15"/>
      <c r="U115" s="99" t="str">
        <f t="shared" si="7"/>
        <v>Nhi</v>
      </c>
      <c r="V115" s="49" t="str">
        <f t="shared" si="11"/>
        <v>Nhi10A2</v>
      </c>
      <c r="W115" s="2">
        <f>COUNTIF($V$5:$V$465,V115)</f>
        <v>2</v>
      </c>
      <c r="X115" s="49" t="str">
        <f t="shared" si="8"/>
        <v>Bùi Phan Yến</v>
      </c>
      <c r="Y115" s="99" t="str">
        <f t="shared" si="12"/>
        <v>Yến</v>
      </c>
      <c r="Z115" s="49" t="str">
        <f t="shared" si="9"/>
        <v>Yến Nhi10A2</v>
      </c>
      <c r="AA115" s="49">
        <f t="shared" si="10"/>
        <v>1</v>
      </c>
    </row>
    <row r="116" spans="1:27" ht="21" customHeight="1" x14ac:dyDescent="0.25">
      <c r="A116" s="34">
        <v>112</v>
      </c>
      <c r="B116" s="95" t="s">
        <v>451</v>
      </c>
      <c r="C116" s="57" t="s">
        <v>785</v>
      </c>
      <c r="D116" s="58" t="s">
        <v>205</v>
      </c>
      <c r="E116" s="56" t="s">
        <v>8</v>
      </c>
      <c r="F116" s="56" t="s">
        <v>54</v>
      </c>
      <c r="G116" s="60">
        <v>20</v>
      </c>
      <c r="H116" s="59">
        <v>3</v>
      </c>
      <c r="I116" s="59"/>
      <c r="J116" s="57" t="s">
        <v>68</v>
      </c>
      <c r="K116" s="106">
        <v>238</v>
      </c>
      <c r="N116" s="78"/>
      <c r="O116" s="78"/>
      <c r="Q116" s="15"/>
      <c r="U116" s="99" t="str">
        <f t="shared" si="7"/>
        <v>Nhi</v>
      </c>
      <c r="V116" s="49" t="str">
        <f t="shared" si="11"/>
        <v>Nhi10A2</v>
      </c>
      <c r="W116" s="2">
        <f>COUNTIF($V$5:$V$465,V116)</f>
        <v>2</v>
      </c>
      <c r="X116" s="49" t="str">
        <f t="shared" si="8"/>
        <v>Võ Ngọc</v>
      </c>
      <c r="Y116" s="99" t="str">
        <f t="shared" si="12"/>
        <v>Ngọc</v>
      </c>
      <c r="Z116" s="49" t="str">
        <f t="shared" si="9"/>
        <v>Ngọc Nhi10A2</v>
      </c>
      <c r="AA116" s="49">
        <f t="shared" si="10"/>
        <v>1</v>
      </c>
    </row>
    <row r="117" spans="1:27" ht="19.5" customHeight="1" x14ac:dyDescent="0.25">
      <c r="A117" s="34">
        <v>113</v>
      </c>
      <c r="B117" s="95" t="s">
        <v>437</v>
      </c>
      <c r="C117" s="57" t="s">
        <v>849</v>
      </c>
      <c r="D117" s="58" t="s">
        <v>325</v>
      </c>
      <c r="E117" s="56" t="s">
        <v>8</v>
      </c>
      <c r="F117" s="56" t="s">
        <v>54</v>
      </c>
      <c r="G117" s="60">
        <v>18</v>
      </c>
      <c r="H117" s="59">
        <v>1</v>
      </c>
      <c r="I117" s="59"/>
      <c r="J117" s="57" t="s">
        <v>68</v>
      </c>
      <c r="K117" s="106">
        <v>240</v>
      </c>
      <c r="N117" s="78"/>
      <c r="O117" s="78"/>
      <c r="Q117" s="15"/>
      <c r="U117" s="99" t="str">
        <f t="shared" si="7"/>
        <v>Nhung</v>
      </c>
      <c r="V117" s="49" t="str">
        <f t="shared" si="11"/>
        <v>Nhung10A2</v>
      </c>
      <c r="W117" s="2">
        <f>COUNTIF($V$5:$V$469,V117)</f>
        <v>1</v>
      </c>
      <c r="X117" s="49" t="str">
        <f t="shared" si="8"/>
        <v>Giang Thị Cẩm</v>
      </c>
      <c r="Y117" s="99" t="str">
        <f t="shared" si="12"/>
        <v>Cẩm</v>
      </c>
      <c r="Z117" s="49" t="str">
        <f t="shared" si="9"/>
        <v>Cẩm Nhung10A2</v>
      </c>
      <c r="AA117" s="49">
        <f t="shared" si="10"/>
        <v>1</v>
      </c>
    </row>
    <row r="118" spans="1:27" ht="21" customHeight="1" x14ac:dyDescent="0.25">
      <c r="A118" s="34">
        <v>114</v>
      </c>
      <c r="B118" s="95" t="s">
        <v>439</v>
      </c>
      <c r="C118" s="57" t="s">
        <v>699</v>
      </c>
      <c r="D118" s="58" t="s">
        <v>200</v>
      </c>
      <c r="E118" s="56" t="s">
        <v>8</v>
      </c>
      <c r="F118" s="56" t="s">
        <v>54</v>
      </c>
      <c r="G118" s="60">
        <v>19.25</v>
      </c>
      <c r="H118" s="59">
        <v>1</v>
      </c>
      <c r="I118" s="59"/>
      <c r="J118" s="57" t="s">
        <v>79</v>
      </c>
      <c r="K118" s="106">
        <v>252</v>
      </c>
      <c r="N118" s="78"/>
      <c r="O118" s="78"/>
      <c r="Q118" s="15"/>
      <c r="U118" s="99" t="str">
        <f t="shared" si="7"/>
        <v>Oanh</v>
      </c>
      <c r="V118" s="49" t="str">
        <f t="shared" si="11"/>
        <v>Oanh10A2</v>
      </c>
      <c r="W118" s="2">
        <f>COUNTIF($V$5:$V$465,V118)</f>
        <v>1</v>
      </c>
      <c r="X118" s="49" t="str">
        <f t="shared" si="8"/>
        <v>Nguyễn Huỳnh Kiều</v>
      </c>
      <c r="Y118" s="99" t="str">
        <f t="shared" si="12"/>
        <v>Kiều</v>
      </c>
      <c r="Z118" s="49" t="str">
        <f t="shared" si="9"/>
        <v>Kiều Oanh10A2</v>
      </c>
      <c r="AA118" s="49">
        <f t="shared" si="10"/>
        <v>1</v>
      </c>
    </row>
    <row r="119" spans="1:27" ht="21" customHeight="1" x14ac:dyDescent="0.25">
      <c r="A119" s="34">
        <v>115</v>
      </c>
      <c r="B119" s="95" t="s">
        <v>456</v>
      </c>
      <c r="C119" s="57" t="s">
        <v>616</v>
      </c>
      <c r="D119" s="58" t="s">
        <v>282</v>
      </c>
      <c r="E119" s="56" t="s">
        <v>10</v>
      </c>
      <c r="F119" s="56" t="s">
        <v>54</v>
      </c>
      <c r="G119" s="60">
        <v>19.5</v>
      </c>
      <c r="H119" s="59">
        <v>3</v>
      </c>
      <c r="I119" s="59"/>
      <c r="J119" s="57" t="s">
        <v>110</v>
      </c>
      <c r="K119" s="106">
        <v>268</v>
      </c>
      <c r="N119" s="78"/>
      <c r="O119" s="78"/>
      <c r="Q119" s="15"/>
      <c r="U119" s="99" t="str">
        <f t="shared" si="7"/>
        <v>Phúc</v>
      </c>
      <c r="V119" s="49" t="str">
        <f t="shared" si="11"/>
        <v>Phúc10A2</v>
      </c>
      <c r="W119" s="2">
        <f>COUNTIF($V$5:$V$465,V119)</f>
        <v>1</v>
      </c>
      <c r="X119" s="49" t="str">
        <f t="shared" si="8"/>
        <v>Nguyễn Trọng</v>
      </c>
      <c r="Y119" s="99" t="str">
        <f t="shared" si="12"/>
        <v>Trọng</v>
      </c>
      <c r="Z119" s="49" t="str">
        <f t="shared" si="9"/>
        <v>Trọng Phúc10A2</v>
      </c>
      <c r="AA119" s="49">
        <f t="shared" si="10"/>
        <v>1</v>
      </c>
    </row>
    <row r="120" spans="1:27" ht="21" customHeight="1" x14ac:dyDescent="0.25">
      <c r="A120" s="34">
        <v>116</v>
      </c>
      <c r="B120" s="95" t="s">
        <v>437</v>
      </c>
      <c r="C120" s="57" t="s">
        <v>846</v>
      </c>
      <c r="D120" s="58" t="s">
        <v>330</v>
      </c>
      <c r="E120" s="56" t="s">
        <v>10</v>
      </c>
      <c r="F120" s="56" t="s">
        <v>54</v>
      </c>
      <c r="G120" s="60">
        <v>18.25</v>
      </c>
      <c r="H120" s="59">
        <v>1</v>
      </c>
      <c r="I120" s="59"/>
      <c r="J120" s="57" t="s">
        <v>68</v>
      </c>
      <c r="K120" s="106">
        <v>270</v>
      </c>
      <c r="N120" s="78"/>
      <c r="O120" s="78"/>
      <c r="Q120" s="15"/>
      <c r="U120" s="99" t="str">
        <f t="shared" si="7"/>
        <v>Phước</v>
      </c>
      <c r="V120" s="49" t="str">
        <f t="shared" si="11"/>
        <v>Phước10A2</v>
      </c>
      <c r="W120" s="2">
        <f>COUNTIF($V$5:$V$465,V120)</f>
        <v>1</v>
      </c>
      <c r="X120" s="49" t="str">
        <f t="shared" si="8"/>
        <v>Nguyễn Phạm Thiện</v>
      </c>
      <c r="Y120" s="99" t="str">
        <f t="shared" si="12"/>
        <v>Thiện</v>
      </c>
      <c r="Z120" s="49" t="str">
        <f t="shared" si="9"/>
        <v>Thiện Phước10A2</v>
      </c>
      <c r="AA120" s="49">
        <f t="shared" si="10"/>
        <v>1</v>
      </c>
    </row>
    <row r="121" spans="1:27" ht="21" customHeight="1" x14ac:dyDescent="0.25">
      <c r="A121" s="34">
        <v>117</v>
      </c>
      <c r="B121" s="95" t="s">
        <v>442</v>
      </c>
      <c r="C121" s="57" t="s">
        <v>598</v>
      </c>
      <c r="D121" s="58" t="s">
        <v>178</v>
      </c>
      <c r="E121" s="56" t="s">
        <v>10</v>
      </c>
      <c r="F121" s="56" t="s">
        <v>54</v>
      </c>
      <c r="G121" s="60">
        <v>17.75</v>
      </c>
      <c r="H121" s="59">
        <v>2</v>
      </c>
      <c r="I121" s="59"/>
      <c r="J121" s="57" t="s">
        <v>68</v>
      </c>
      <c r="K121" s="106">
        <v>295</v>
      </c>
      <c r="N121" s="78"/>
      <c r="O121" s="78"/>
      <c r="Q121" s="15"/>
      <c r="U121" s="99" t="str">
        <f t="shared" si="7"/>
        <v>Tài</v>
      </c>
      <c r="V121" s="49" t="str">
        <f t="shared" si="11"/>
        <v>Tài10A2</v>
      </c>
      <c r="W121" s="2">
        <f>COUNTIF($V$5:$V$465,V121)</f>
        <v>1</v>
      </c>
      <c r="X121" s="49" t="str">
        <f t="shared" si="8"/>
        <v>Bạch Văn</v>
      </c>
      <c r="Y121" s="99" t="str">
        <f t="shared" si="12"/>
        <v>Văn</v>
      </c>
      <c r="Z121" s="49" t="str">
        <f t="shared" si="9"/>
        <v>Văn Tài10A2</v>
      </c>
      <c r="AA121" s="49">
        <f t="shared" si="10"/>
        <v>1</v>
      </c>
    </row>
    <row r="122" spans="1:27" ht="21" customHeight="1" x14ac:dyDescent="0.25">
      <c r="A122" s="34">
        <v>118</v>
      </c>
      <c r="B122" s="95" t="s">
        <v>441</v>
      </c>
      <c r="C122" s="57" t="s">
        <v>538</v>
      </c>
      <c r="D122" s="58" t="s">
        <v>227</v>
      </c>
      <c r="E122" s="56" t="s">
        <v>10</v>
      </c>
      <c r="F122" s="56" t="s">
        <v>54</v>
      </c>
      <c r="G122" s="60">
        <v>18</v>
      </c>
      <c r="H122" s="59">
        <v>1</v>
      </c>
      <c r="I122" s="59"/>
      <c r="J122" s="57" t="s">
        <v>68</v>
      </c>
      <c r="K122" s="106">
        <v>306</v>
      </c>
      <c r="N122" s="78"/>
      <c r="O122" s="78"/>
      <c r="Q122" s="15"/>
      <c r="U122" s="99" t="str">
        <f t="shared" si="7"/>
        <v>Tâm</v>
      </c>
      <c r="V122" s="49" t="str">
        <f t="shared" si="11"/>
        <v>Tâm10A2</v>
      </c>
      <c r="W122" s="2">
        <f>COUNTIF($V$5:$V$469,V122)</f>
        <v>1</v>
      </c>
      <c r="X122" s="49" t="str">
        <f t="shared" si="8"/>
        <v>Trương Thanh</v>
      </c>
      <c r="Y122" s="99" t="str">
        <f t="shared" si="12"/>
        <v>Thanh</v>
      </c>
      <c r="Z122" s="49" t="str">
        <f t="shared" si="9"/>
        <v>Thanh Tâm10A2</v>
      </c>
      <c r="AA122" s="49">
        <f t="shared" si="10"/>
        <v>1</v>
      </c>
    </row>
    <row r="123" spans="1:27" ht="21" customHeight="1" x14ac:dyDescent="0.25">
      <c r="A123" s="34">
        <v>119</v>
      </c>
      <c r="B123" s="95" t="s">
        <v>439</v>
      </c>
      <c r="C123" s="57" t="s">
        <v>551</v>
      </c>
      <c r="D123" s="58" t="s">
        <v>340</v>
      </c>
      <c r="E123" s="56" t="s">
        <v>10</v>
      </c>
      <c r="F123" s="56" t="s">
        <v>54</v>
      </c>
      <c r="G123" s="60">
        <v>26.25</v>
      </c>
      <c r="H123" s="59">
        <v>2</v>
      </c>
      <c r="I123" s="59"/>
      <c r="J123" s="57" t="s">
        <v>67</v>
      </c>
      <c r="K123" s="106">
        <v>307</v>
      </c>
      <c r="N123" s="78"/>
      <c r="O123" s="78"/>
      <c r="Q123" s="15"/>
      <c r="U123" s="99" t="str">
        <f t="shared" si="7"/>
        <v>Thạch</v>
      </c>
      <c r="V123" s="49" t="str">
        <f t="shared" si="11"/>
        <v>Thạch10A2</v>
      </c>
      <c r="W123" s="2">
        <f>COUNTIF($V$5:$V$465,V123)</f>
        <v>1</v>
      </c>
      <c r="X123" s="49" t="str">
        <f t="shared" si="8"/>
        <v>Lê Ngọc</v>
      </c>
      <c r="Y123" s="99" t="str">
        <f t="shared" si="12"/>
        <v>Ngọc</v>
      </c>
      <c r="Z123" s="49" t="str">
        <f t="shared" si="9"/>
        <v>Ngọc Thạch10A2</v>
      </c>
      <c r="AA123" s="49">
        <f t="shared" si="10"/>
        <v>1</v>
      </c>
    </row>
    <row r="124" spans="1:27" ht="21" customHeight="1" x14ac:dyDescent="0.25">
      <c r="A124" s="34">
        <v>120</v>
      </c>
      <c r="B124" s="95" t="s">
        <v>438</v>
      </c>
      <c r="C124" s="57" t="s">
        <v>656</v>
      </c>
      <c r="D124" s="58" t="s">
        <v>340</v>
      </c>
      <c r="E124" s="56" t="s">
        <v>8</v>
      </c>
      <c r="F124" s="56" t="s">
        <v>54</v>
      </c>
      <c r="G124" s="60">
        <v>24.5</v>
      </c>
      <c r="H124" s="59">
        <v>1</v>
      </c>
      <c r="I124" s="59"/>
      <c r="J124" s="57" t="s">
        <v>68</v>
      </c>
      <c r="K124" s="106">
        <v>317</v>
      </c>
      <c r="N124" s="78"/>
      <c r="O124" s="78"/>
      <c r="Q124" s="15"/>
      <c r="U124" s="99" t="str">
        <f t="shared" si="7"/>
        <v>Thanh</v>
      </c>
      <c r="V124" s="49" t="str">
        <f t="shared" si="11"/>
        <v>Thanh10A2</v>
      </c>
      <c r="W124" s="2">
        <f>COUNTIF($V$5:$V$465,V124)</f>
        <v>1</v>
      </c>
      <c r="X124" s="49" t="str">
        <f t="shared" si="8"/>
        <v>Nguyễn Thị Ngọc</v>
      </c>
      <c r="Y124" s="99" t="str">
        <f t="shared" si="12"/>
        <v>Ngọc</v>
      </c>
      <c r="Z124" s="49" t="str">
        <f t="shared" si="9"/>
        <v>Ngọc Thanh10A2</v>
      </c>
      <c r="AA124" s="49">
        <f t="shared" si="10"/>
        <v>1</v>
      </c>
    </row>
    <row r="125" spans="1:27" ht="21" customHeight="1" x14ac:dyDescent="0.25">
      <c r="A125" s="34">
        <v>121</v>
      </c>
      <c r="B125" s="95" t="s">
        <v>438</v>
      </c>
      <c r="C125" s="57" t="s">
        <v>481</v>
      </c>
      <c r="D125" s="58" t="s">
        <v>348</v>
      </c>
      <c r="E125" s="56" t="s">
        <v>10</v>
      </c>
      <c r="F125" s="56" t="s">
        <v>54</v>
      </c>
      <c r="G125" s="60">
        <v>24</v>
      </c>
      <c r="H125" s="59">
        <v>1</v>
      </c>
      <c r="I125" s="59"/>
      <c r="J125" s="57" t="s">
        <v>68</v>
      </c>
      <c r="K125" s="106">
        <v>320</v>
      </c>
      <c r="N125" s="78"/>
      <c r="O125" s="78"/>
      <c r="Q125" s="15"/>
      <c r="U125" s="99" t="str">
        <f t="shared" si="7"/>
        <v>Thành</v>
      </c>
      <c r="V125" s="49" t="str">
        <f t="shared" si="11"/>
        <v>Thành10A2</v>
      </c>
      <c r="W125" s="2">
        <f>COUNTIF($V$5:$V$465,V125)</f>
        <v>1</v>
      </c>
      <c r="X125" s="49" t="str">
        <f t="shared" si="8"/>
        <v>Phạm Trường</v>
      </c>
      <c r="Y125" s="99" t="str">
        <f t="shared" si="12"/>
        <v>Trường</v>
      </c>
      <c r="Z125" s="49" t="str">
        <f t="shared" si="9"/>
        <v>Trường Thành10A2</v>
      </c>
      <c r="AA125" s="49">
        <f t="shared" si="10"/>
        <v>1</v>
      </c>
    </row>
    <row r="126" spans="1:27" ht="21" customHeight="1" x14ac:dyDescent="0.25">
      <c r="A126" s="34">
        <v>122</v>
      </c>
      <c r="B126" s="95" t="s">
        <v>457</v>
      </c>
      <c r="C126" s="57" t="s">
        <v>803</v>
      </c>
      <c r="D126" s="58" t="s">
        <v>420</v>
      </c>
      <c r="E126" s="56" t="s">
        <v>8</v>
      </c>
      <c r="F126" s="56" t="s">
        <v>54</v>
      </c>
      <c r="G126" s="60">
        <v>18.5</v>
      </c>
      <c r="H126" s="59">
        <v>3</v>
      </c>
      <c r="I126" s="59"/>
      <c r="J126" s="57" t="s">
        <v>68</v>
      </c>
      <c r="K126" s="106">
        <v>325</v>
      </c>
      <c r="N126" s="78"/>
      <c r="O126" s="78"/>
      <c r="Q126" s="15"/>
      <c r="U126" s="99" t="str">
        <f t="shared" si="7"/>
        <v>Thảo</v>
      </c>
      <c r="V126" s="49" t="str">
        <f t="shared" si="11"/>
        <v>Thảo10A2</v>
      </c>
      <c r="W126" s="2">
        <f>COUNTIF($V$5:$V$465,V126)</f>
        <v>1</v>
      </c>
      <c r="X126" s="49" t="str">
        <f t="shared" si="8"/>
        <v>Trần Nguyễn Mai</v>
      </c>
      <c r="Y126" s="99" t="str">
        <f t="shared" si="12"/>
        <v>Mai</v>
      </c>
      <c r="Z126" s="49" t="str">
        <f t="shared" si="9"/>
        <v>Mai Thảo10A2</v>
      </c>
      <c r="AA126" s="49">
        <f t="shared" si="10"/>
        <v>1</v>
      </c>
    </row>
    <row r="127" spans="1:27" ht="21" customHeight="1" x14ac:dyDescent="0.25">
      <c r="A127" s="34">
        <v>123</v>
      </c>
      <c r="B127" s="95" t="s">
        <v>437</v>
      </c>
      <c r="C127" s="57" t="s">
        <v>850</v>
      </c>
      <c r="D127" s="58" t="s">
        <v>344</v>
      </c>
      <c r="E127" s="56" t="s">
        <v>8</v>
      </c>
      <c r="F127" s="56" t="s">
        <v>54</v>
      </c>
      <c r="G127" s="60">
        <v>17.5</v>
      </c>
      <c r="H127" s="59">
        <v>1</v>
      </c>
      <c r="I127" s="59"/>
      <c r="J127" s="57" t="s">
        <v>68</v>
      </c>
      <c r="K127" s="106">
        <v>329</v>
      </c>
      <c r="N127" s="78"/>
      <c r="O127" s="78"/>
      <c r="Q127" s="15"/>
      <c r="U127" s="99" t="str">
        <f t="shared" si="7"/>
        <v>Thắm</v>
      </c>
      <c r="V127" s="49" t="str">
        <f t="shared" si="11"/>
        <v>Thắm10A2</v>
      </c>
      <c r="W127" s="2">
        <f>COUNTIF($V$5:$V$469,V127)</f>
        <v>1</v>
      </c>
      <c r="X127" s="49" t="str">
        <f t="shared" si="8"/>
        <v>Nguyễn Thị Hồng</v>
      </c>
      <c r="Y127" s="99" t="str">
        <f t="shared" si="12"/>
        <v>Hồng</v>
      </c>
      <c r="Z127" s="49" t="str">
        <f t="shared" si="9"/>
        <v>Hồng Thắm10A2</v>
      </c>
      <c r="AA127" s="49">
        <f t="shared" si="10"/>
        <v>1</v>
      </c>
    </row>
    <row r="128" spans="1:27" ht="21" customHeight="1" x14ac:dyDescent="0.25">
      <c r="A128" s="34">
        <v>124</v>
      </c>
      <c r="B128" s="95" t="s">
        <v>439</v>
      </c>
      <c r="C128" s="57" t="s">
        <v>670</v>
      </c>
      <c r="D128" s="58" t="s">
        <v>365</v>
      </c>
      <c r="E128" s="56" t="s">
        <v>8</v>
      </c>
      <c r="F128" s="56" t="s">
        <v>54</v>
      </c>
      <c r="G128" s="60">
        <v>22.75</v>
      </c>
      <c r="H128" s="59">
        <v>1</v>
      </c>
      <c r="I128" s="59"/>
      <c r="J128" s="57" t="s">
        <v>67</v>
      </c>
      <c r="K128" s="106">
        <v>341</v>
      </c>
      <c r="N128" s="78"/>
      <c r="O128" s="78"/>
      <c r="Q128" s="15"/>
      <c r="U128" s="99" t="str">
        <f t="shared" si="7"/>
        <v>Thùy</v>
      </c>
      <c r="V128" s="49" t="str">
        <f t="shared" si="11"/>
        <v>Thùy10A2</v>
      </c>
      <c r="W128" s="2">
        <f>COUNTIF($V$5:$V$465,V128)</f>
        <v>1</v>
      </c>
      <c r="X128" s="49" t="str">
        <f t="shared" si="8"/>
        <v>Hà Thị</v>
      </c>
      <c r="Y128" s="99" t="str">
        <f t="shared" si="12"/>
        <v>Thị</v>
      </c>
      <c r="Z128" s="49" t="str">
        <f t="shared" si="9"/>
        <v>Thị Thùy10A2</v>
      </c>
      <c r="AA128" s="49">
        <f t="shared" si="10"/>
        <v>1</v>
      </c>
    </row>
    <row r="129" spans="1:27" ht="17.25" customHeight="1" x14ac:dyDescent="0.25">
      <c r="A129" s="34">
        <v>125</v>
      </c>
      <c r="B129" s="95" t="s">
        <v>459</v>
      </c>
      <c r="C129" s="57" t="s">
        <v>769</v>
      </c>
      <c r="D129" s="58" t="s">
        <v>82</v>
      </c>
      <c r="E129" s="56" t="s">
        <v>8</v>
      </c>
      <c r="F129" s="56" t="s">
        <v>54</v>
      </c>
      <c r="G129" s="60">
        <v>17</v>
      </c>
      <c r="H129" s="59">
        <v>2</v>
      </c>
      <c r="I129" s="59"/>
      <c r="J129" s="57" t="s">
        <v>68</v>
      </c>
      <c r="K129" s="106">
        <v>351</v>
      </c>
      <c r="N129" s="78"/>
      <c r="O129" s="78"/>
      <c r="Q129" s="15"/>
      <c r="U129" s="99" t="str">
        <f t="shared" si="7"/>
        <v>Thư</v>
      </c>
      <c r="V129" s="49" t="str">
        <f t="shared" si="11"/>
        <v>Thư10A2</v>
      </c>
      <c r="W129" s="2">
        <f>COUNTIF($V$5:$V$465,V129)</f>
        <v>2</v>
      </c>
      <c r="X129" s="49" t="str">
        <f t="shared" si="8"/>
        <v>Nguyễn Ngọc Quế</v>
      </c>
      <c r="Y129" s="99" t="str">
        <f t="shared" si="12"/>
        <v>Quế</v>
      </c>
      <c r="Z129" s="49" t="str">
        <f t="shared" si="9"/>
        <v>Quế Thư10A2</v>
      </c>
      <c r="AA129" s="49">
        <f t="shared" si="10"/>
        <v>1</v>
      </c>
    </row>
    <row r="130" spans="1:27" ht="21" customHeight="1" x14ac:dyDescent="0.25">
      <c r="A130" s="34">
        <v>126</v>
      </c>
      <c r="B130" s="95" t="s">
        <v>436</v>
      </c>
      <c r="C130" s="57" t="s">
        <v>767</v>
      </c>
      <c r="D130" s="58" t="s">
        <v>196</v>
      </c>
      <c r="E130" s="56" t="s">
        <v>8</v>
      </c>
      <c r="F130" s="56" t="s">
        <v>54</v>
      </c>
      <c r="G130" s="60">
        <v>17.75</v>
      </c>
      <c r="H130" s="59">
        <v>2</v>
      </c>
      <c r="I130" s="59"/>
      <c r="J130" s="57" t="s">
        <v>68</v>
      </c>
      <c r="K130" s="106">
        <v>354</v>
      </c>
      <c r="N130" s="78"/>
      <c r="O130" s="78"/>
      <c r="Q130" s="15"/>
      <c r="U130" s="99" t="str">
        <f t="shared" si="7"/>
        <v>Thư</v>
      </c>
      <c r="V130" s="49" t="str">
        <f t="shared" si="11"/>
        <v>Thư10A2</v>
      </c>
      <c r="W130" s="2">
        <f>COUNTIF($V$5:$V$465,V130)</f>
        <v>2</v>
      </c>
      <c r="X130" s="49" t="str">
        <f t="shared" si="8"/>
        <v>Phú Ngọc Anh</v>
      </c>
      <c r="Y130" s="99" t="str">
        <f t="shared" si="12"/>
        <v>Anh</v>
      </c>
      <c r="Z130" s="49" t="str">
        <f t="shared" si="9"/>
        <v>Anh Thư10A2</v>
      </c>
      <c r="AA130" s="49">
        <f t="shared" si="10"/>
        <v>1</v>
      </c>
    </row>
    <row r="131" spans="1:27" ht="21" customHeight="1" x14ac:dyDescent="0.25">
      <c r="A131" s="34">
        <v>127</v>
      </c>
      <c r="B131" s="95" t="s">
        <v>458</v>
      </c>
      <c r="C131" s="57" t="s">
        <v>748</v>
      </c>
      <c r="D131" s="58" t="s">
        <v>401</v>
      </c>
      <c r="E131" s="56" t="s">
        <v>8</v>
      </c>
      <c r="F131" s="56" t="s">
        <v>54</v>
      </c>
      <c r="G131" s="60">
        <v>19.5</v>
      </c>
      <c r="H131" s="59">
        <v>2</v>
      </c>
      <c r="I131" s="59"/>
      <c r="J131" s="57" t="s">
        <v>159</v>
      </c>
      <c r="K131" s="106">
        <v>360</v>
      </c>
      <c r="N131" s="78"/>
      <c r="O131" s="78"/>
      <c r="Q131" s="15"/>
      <c r="U131" s="99" t="str">
        <f t="shared" si="7"/>
        <v>Thương</v>
      </c>
      <c r="V131" s="49" t="str">
        <f t="shared" si="11"/>
        <v>Thương10A2</v>
      </c>
      <c r="W131" s="2">
        <f>COUNTIF($V$5:$V$465,V131)</f>
        <v>1</v>
      </c>
      <c r="X131" s="49" t="str">
        <f t="shared" si="8"/>
        <v>Nguyễn Thị Ngọc</v>
      </c>
      <c r="Y131" s="99" t="str">
        <f t="shared" si="12"/>
        <v>Ngọc</v>
      </c>
      <c r="Z131" s="49" t="str">
        <f t="shared" si="9"/>
        <v>Ngọc Thương10A2</v>
      </c>
      <c r="AA131" s="49">
        <f t="shared" si="10"/>
        <v>1</v>
      </c>
    </row>
    <row r="132" spans="1:27" ht="21" customHeight="1" x14ac:dyDescent="0.25">
      <c r="A132" s="34">
        <v>128</v>
      </c>
      <c r="B132" s="95" t="s">
        <v>437</v>
      </c>
      <c r="C132" s="57" t="s">
        <v>871</v>
      </c>
      <c r="D132" s="58" t="s">
        <v>207</v>
      </c>
      <c r="E132" s="56" t="s">
        <v>10</v>
      </c>
      <c r="F132" s="56" t="s">
        <v>54</v>
      </c>
      <c r="G132" s="60">
        <v>22.25</v>
      </c>
      <c r="H132" s="59">
        <v>2</v>
      </c>
      <c r="I132" s="59"/>
      <c r="J132" s="57" t="s">
        <v>68</v>
      </c>
      <c r="K132" s="106">
        <v>374</v>
      </c>
      <c r="N132" s="78"/>
      <c r="O132" s="78"/>
      <c r="Q132" s="15"/>
      <c r="U132" s="99" t="str">
        <f t="shared" si="7"/>
        <v>Tiến</v>
      </c>
      <c r="V132" s="49" t="str">
        <f t="shared" si="11"/>
        <v>Tiến10A2</v>
      </c>
      <c r="W132" s="2">
        <f>COUNTIF($V$5:$V$469,V132)</f>
        <v>2</v>
      </c>
      <c r="X132" s="49" t="str">
        <f t="shared" si="8"/>
        <v>Nguyễn Minh</v>
      </c>
      <c r="Y132" s="99" t="str">
        <f t="shared" si="12"/>
        <v>Minh</v>
      </c>
      <c r="Z132" s="49" t="str">
        <f t="shared" si="9"/>
        <v>Minh Tiến10A2</v>
      </c>
      <c r="AA132" s="49">
        <f t="shared" si="10"/>
        <v>1</v>
      </c>
    </row>
    <row r="133" spans="1:27" ht="21" customHeight="1" x14ac:dyDescent="0.25">
      <c r="A133" s="34">
        <v>129</v>
      </c>
      <c r="B133" s="95" t="s">
        <v>442</v>
      </c>
      <c r="C133" s="57" t="s">
        <v>580</v>
      </c>
      <c r="D133" s="58" t="s">
        <v>314</v>
      </c>
      <c r="E133" s="56" t="s">
        <v>10</v>
      </c>
      <c r="F133" s="56" t="s">
        <v>54</v>
      </c>
      <c r="G133" s="60">
        <v>19</v>
      </c>
      <c r="H133" s="59">
        <v>2</v>
      </c>
      <c r="I133" s="59"/>
      <c r="J133" s="57" t="s">
        <v>68</v>
      </c>
      <c r="K133" s="106">
        <v>375</v>
      </c>
      <c r="N133" s="78"/>
      <c r="O133" s="78"/>
      <c r="Q133" s="15"/>
      <c r="U133" s="99" t="str">
        <f t="shared" ref="U133:U196" si="14">RIGHT(C133,LEN(C133)-FIND("@",SUBSTITUTE(C133," ","@",LEN(C133)-LEN(SUBSTITUTE(C133," ","")))))</f>
        <v>Tiến</v>
      </c>
      <c r="V133" s="49" t="str">
        <f t="shared" si="11"/>
        <v>Tiến10A2</v>
      </c>
      <c r="W133" s="2">
        <f>COUNTIF($V$5:$V$465,V133)</f>
        <v>2</v>
      </c>
      <c r="X133" s="49" t="str">
        <f t="shared" ref="X133:X196" si="15">LEFT(C133,LEN(C133)-LEN(U133)-1)</f>
        <v>Phan Thanh</v>
      </c>
      <c r="Y133" s="99" t="str">
        <f t="shared" si="12"/>
        <v>Thanh</v>
      </c>
      <c r="Z133" s="49" t="str">
        <f t="shared" ref="Z133:Z196" si="16">Y133&amp;" "&amp;U133&amp;F133</f>
        <v>Thanh Tiến10A2</v>
      </c>
      <c r="AA133" s="49">
        <f t="shared" ref="AA133:AA196" si="17">COUNTIF($Z$5:$Z$480,Z133)</f>
        <v>1</v>
      </c>
    </row>
    <row r="134" spans="1:27" ht="21" customHeight="1" x14ac:dyDescent="0.25">
      <c r="A134" s="34">
        <v>130</v>
      </c>
      <c r="B134" s="95" t="s">
        <v>149</v>
      </c>
      <c r="C134" s="57" t="s">
        <v>806</v>
      </c>
      <c r="D134" s="58" t="s">
        <v>340</v>
      </c>
      <c r="E134" s="56" t="s">
        <v>8</v>
      </c>
      <c r="F134" s="56" t="s">
        <v>54</v>
      </c>
      <c r="G134" s="60">
        <v>18.25</v>
      </c>
      <c r="H134" s="59">
        <v>3</v>
      </c>
      <c r="I134" s="59"/>
      <c r="J134" s="57" t="s">
        <v>68</v>
      </c>
      <c r="K134" s="106">
        <v>381</v>
      </c>
      <c r="N134" s="78"/>
      <c r="O134" s="78"/>
      <c r="Q134" s="15"/>
      <c r="U134" s="99" t="str">
        <f t="shared" si="14"/>
        <v>Trang</v>
      </c>
      <c r="V134" s="49" t="str">
        <f t="shared" ref="V134:V197" si="18">U134&amp;F134</f>
        <v>Trang10A2</v>
      </c>
      <c r="W134" s="2">
        <f>COUNTIF($V$5:$V$465,V134)</f>
        <v>1</v>
      </c>
      <c r="X134" s="49" t="str">
        <f t="shared" si="15"/>
        <v>Ngô Thị Thu</v>
      </c>
      <c r="Y134" s="99" t="str">
        <f t="shared" ref="Y134:Y197" si="19">RIGHT(X134,LEN(X134)-FIND("@",SUBSTITUTE(X134," ","@",LEN(X134)-LEN(SUBSTITUTE(X134," ","")))))</f>
        <v>Thu</v>
      </c>
      <c r="Z134" s="49" t="str">
        <f t="shared" si="16"/>
        <v>Thu Trang10A2</v>
      </c>
      <c r="AA134" s="49">
        <f t="shared" si="17"/>
        <v>1</v>
      </c>
    </row>
    <row r="135" spans="1:27" ht="21" customHeight="1" x14ac:dyDescent="0.25">
      <c r="A135" s="34">
        <v>131</v>
      </c>
      <c r="B135" s="95" t="s">
        <v>434</v>
      </c>
      <c r="C135" s="57" t="s">
        <v>735</v>
      </c>
      <c r="D135" s="58" t="s">
        <v>193</v>
      </c>
      <c r="E135" s="56" t="s">
        <v>8</v>
      </c>
      <c r="F135" s="56" t="s">
        <v>54</v>
      </c>
      <c r="G135" s="60">
        <v>22</v>
      </c>
      <c r="H135" s="59">
        <v>2</v>
      </c>
      <c r="I135" s="59"/>
      <c r="J135" s="57" t="s">
        <v>68</v>
      </c>
      <c r="K135" s="106">
        <v>388</v>
      </c>
      <c r="N135" s="78"/>
      <c r="O135" s="78"/>
      <c r="Q135" s="15"/>
      <c r="U135" s="99" t="str">
        <f t="shared" si="14"/>
        <v>Trâm</v>
      </c>
      <c r="V135" s="49" t="str">
        <f t="shared" si="18"/>
        <v>Trâm10A2</v>
      </c>
      <c r="W135" s="2">
        <f>COUNTIF($V$5:$V$465,V135)</f>
        <v>1</v>
      </c>
      <c r="X135" s="49" t="str">
        <f t="shared" si="15"/>
        <v>Lý Thị Thanh</v>
      </c>
      <c r="Y135" s="99" t="str">
        <f t="shared" si="19"/>
        <v>Thanh</v>
      </c>
      <c r="Z135" s="49" t="str">
        <f t="shared" si="16"/>
        <v>Thanh Trâm10A2</v>
      </c>
      <c r="AA135" s="49">
        <f t="shared" si="17"/>
        <v>1</v>
      </c>
    </row>
    <row r="136" spans="1:27" ht="21" customHeight="1" x14ac:dyDescent="0.25">
      <c r="A136" s="34">
        <v>132</v>
      </c>
      <c r="B136" s="95" t="s">
        <v>437</v>
      </c>
      <c r="C136" s="57" t="s">
        <v>899</v>
      </c>
      <c r="D136" s="58" t="s">
        <v>387</v>
      </c>
      <c r="E136" s="56" t="s">
        <v>10</v>
      </c>
      <c r="F136" s="56" t="s">
        <v>54</v>
      </c>
      <c r="G136" s="60">
        <v>21.5</v>
      </c>
      <c r="H136" s="59">
        <v>2</v>
      </c>
      <c r="I136" s="59"/>
      <c r="J136" s="57" t="s">
        <v>166</v>
      </c>
      <c r="K136" s="106">
        <v>429</v>
      </c>
      <c r="N136" s="78"/>
      <c r="O136" s="78"/>
      <c r="Q136" s="15"/>
      <c r="U136" s="99" t="str">
        <f t="shared" si="14"/>
        <v>Vũ</v>
      </c>
      <c r="V136" s="49" t="str">
        <f t="shared" si="18"/>
        <v>Vũ10A2</v>
      </c>
      <c r="W136" s="2">
        <f>COUNTIF($V$5:$V$465,V136)</f>
        <v>2</v>
      </c>
      <c r="X136" s="49" t="str">
        <f t="shared" si="15"/>
        <v>Đào Huy</v>
      </c>
      <c r="Y136" s="99" t="str">
        <f t="shared" si="19"/>
        <v>Huy</v>
      </c>
      <c r="Z136" s="49" t="str">
        <f t="shared" si="16"/>
        <v>Huy Vũ10A2</v>
      </c>
      <c r="AA136" s="49">
        <f t="shared" si="17"/>
        <v>1</v>
      </c>
    </row>
    <row r="137" spans="1:27" ht="21" customHeight="1" x14ac:dyDescent="0.25">
      <c r="A137" s="34">
        <v>133</v>
      </c>
      <c r="B137" s="95" t="s">
        <v>454</v>
      </c>
      <c r="C137" s="57" t="s">
        <v>613</v>
      </c>
      <c r="D137" s="58" t="s">
        <v>334</v>
      </c>
      <c r="E137" s="56" t="s">
        <v>10</v>
      </c>
      <c r="F137" s="56" t="s">
        <v>54</v>
      </c>
      <c r="G137" s="60">
        <v>19.75</v>
      </c>
      <c r="H137" s="59">
        <v>3</v>
      </c>
      <c r="I137" s="59"/>
      <c r="J137" s="57" t="s">
        <v>68</v>
      </c>
      <c r="K137" s="106">
        <v>432</v>
      </c>
      <c r="N137" s="78"/>
      <c r="O137" s="78"/>
      <c r="Q137" s="15"/>
      <c r="U137" s="99" t="str">
        <f t="shared" si="14"/>
        <v>Vũ</v>
      </c>
      <c r="V137" s="49" t="str">
        <f t="shared" si="18"/>
        <v>Vũ10A2</v>
      </c>
      <c r="W137" s="2">
        <f>COUNTIF($V$5:$V$469,V137)</f>
        <v>2</v>
      </c>
      <c r="X137" s="49" t="str">
        <f t="shared" si="15"/>
        <v>Nguyễn Trường</v>
      </c>
      <c r="Y137" s="99" t="str">
        <f t="shared" si="19"/>
        <v>Trường</v>
      </c>
      <c r="Z137" s="49" t="str">
        <f t="shared" si="16"/>
        <v>Trường Vũ10A2</v>
      </c>
      <c r="AA137" s="49">
        <f t="shared" si="17"/>
        <v>1</v>
      </c>
    </row>
    <row r="138" spans="1:27" ht="21" customHeight="1" x14ac:dyDescent="0.25">
      <c r="A138" s="34">
        <v>134</v>
      </c>
      <c r="B138" s="95" t="s">
        <v>439</v>
      </c>
      <c r="C138" s="57" t="s">
        <v>636</v>
      </c>
      <c r="D138" s="58" t="s">
        <v>305</v>
      </c>
      <c r="E138" s="56" t="s">
        <v>8</v>
      </c>
      <c r="F138" s="56" t="s">
        <v>54</v>
      </c>
      <c r="G138" s="60">
        <v>27.5</v>
      </c>
      <c r="H138" s="59">
        <v>1</v>
      </c>
      <c r="I138" s="59"/>
      <c r="J138" s="57" t="s">
        <v>68</v>
      </c>
      <c r="K138" s="106">
        <v>435</v>
      </c>
      <c r="N138" s="78"/>
      <c r="O138" s="78"/>
      <c r="Q138" s="15"/>
      <c r="U138" s="99" t="str">
        <f t="shared" si="14"/>
        <v>Vy</v>
      </c>
      <c r="V138" s="49" t="str">
        <f t="shared" si="18"/>
        <v>Vy10A2</v>
      </c>
      <c r="W138" s="2">
        <f>COUNTIF($V$5:$V$465,V138)</f>
        <v>2</v>
      </c>
      <c r="X138" s="49" t="str">
        <f t="shared" si="15"/>
        <v>Lê Nguyễn Tường</v>
      </c>
      <c r="Y138" s="99" t="str">
        <f t="shared" si="19"/>
        <v>Tường</v>
      </c>
      <c r="Z138" s="49" t="str">
        <f t="shared" si="16"/>
        <v>Tường Vy10A2</v>
      </c>
      <c r="AA138" s="49">
        <f t="shared" si="17"/>
        <v>1</v>
      </c>
    </row>
    <row r="139" spans="1:27" ht="21" customHeight="1" x14ac:dyDescent="0.25">
      <c r="A139" s="34">
        <v>135</v>
      </c>
      <c r="B139" s="95" t="s">
        <v>444</v>
      </c>
      <c r="C139" s="57" t="s">
        <v>673</v>
      </c>
      <c r="D139" s="58" t="s">
        <v>277</v>
      </c>
      <c r="E139" s="56" t="s">
        <v>8</v>
      </c>
      <c r="F139" s="56" t="s">
        <v>54</v>
      </c>
      <c r="G139" s="60">
        <v>22.5</v>
      </c>
      <c r="H139" s="59">
        <v>1</v>
      </c>
      <c r="I139" s="59"/>
      <c r="J139" s="57" t="s">
        <v>68</v>
      </c>
      <c r="K139" s="106">
        <v>445</v>
      </c>
      <c r="N139" s="78"/>
      <c r="O139" s="78"/>
      <c r="Q139" s="15"/>
      <c r="U139" s="99" t="str">
        <f t="shared" si="14"/>
        <v>Vy</v>
      </c>
      <c r="V139" s="49" t="str">
        <f t="shared" si="18"/>
        <v>Vy10A2</v>
      </c>
      <c r="W139" s="2">
        <f>COUNTIF($V$5:$V$465,V139)</f>
        <v>2</v>
      </c>
      <c r="X139" s="49" t="str">
        <f t="shared" si="15"/>
        <v>Trần Nguyễn Thúy</v>
      </c>
      <c r="Y139" s="99" t="str">
        <f t="shared" si="19"/>
        <v>Thúy</v>
      </c>
      <c r="Z139" s="49" t="str">
        <f t="shared" si="16"/>
        <v>Thúy Vy10A2</v>
      </c>
      <c r="AA139" s="49">
        <f t="shared" si="17"/>
        <v>1</v>
      </c>
    </row>
    <row r="140" spans="1:27" ht="21" customHeight="1" x14ac:dyDescent="0.25">
      <c r="A140" s="34">
        <v>136</v>
      </c>
      <c r="B140" s="95" t="s">
        <v>439</v>
      </c>
      <c r="C140" s="57" t="s">
        <v>479</v>
      </c>
      <c r="D140" s="58" t="s">
        <v>392</v>
      </c>
      <c r="E140" s="56" t="s">
        <v>10</v>
      </c>
      <c r="F140" s="56" t="s">
        <v>54</v>
      </c>
      <c r="G140" s="60">
        <v>24.5</v>
      </c>
      <c r="H140" s="59">
        <v>1</v>
      </c>
      <c r="I140" s="59"/>
      <c r="J140" s="57" t="s">
        <v>68</v>
      </c>
      <c r="K140" s="106">
        <v>449</v>
      </c>
      <c r="N140" s="78"/>
      <c r="O140" s="78"/>
      <c r="Q140" s="15"/>
      <c r="U140" s="99" t="str">
        <f t="shared" si="14"/>
        <v>Vỹ</v>
      </c>
      <c r="V140" s="49" t="str">
        <f t="shared" si="18"/>
        <v>Vỹ10A2</v>
      </c>
      <c r="W140" s="2">
        <f>COUNTIF($V$5:$V$465,V140)</f>
        <v>1</v>
      </c>
      <c r="X140" s="49" t="str">
        <f t="shared" si="15"/>
        <v>Triệu</v>
      </c>
      <c r="Y140" s="99" t="e">
        <f t="shared" si="19"/>
        <v>#VALUE!</v>
      </c>
      <c r="Z140" s="49" t="e">
        <f t="shared" si="16"/>
        <v>#VALUE!</v>
      </c>
      <c r="AA140" s="49">
        <f t="shared" si="17"/>
        <v>2</v>
      </c>
    </row>
    <row r="141" spans="1:27" ht="21" customHeight="1" x14ac:dyDescent="0.25">
      <c r="A141" s="34">
        <v>137</v>
      </c>
      <c r="B141" s="95" t="s">
        <v>439</v>
      </c>
      <c r="C141" s="57" t="s">
        <v>696</v>
      </c>
      <c r="D141" s="58" t="s">
        <v>205</v>
      </c>
      <c r="E141" s="56" t="s">
        <v>8</v>
      </c>
      <c r="F141" s="56" t="s">
        <v>55</v>
      </c>
      <c r="G141" s="60">
        <v>19.25</v>
      </c>
      <c r="H141" s="59">
        <v>1</v>
      </c>
      <c r="I141" s="59"/>
      <c r="J141" s="57" t="s">
        <v>68</v>
      </c>
      <c r="K141" s="106">
        <v>12</v>
      </c>
      <c r="N141" s="78"/>
      <c r="O141" s="78"/>
      <c r="Q141" s="15"/>
      <c r="U141" s="99" t="str">
        <f t="shared" si="14"/>
        <v>Anh</v>
      </c>
      <c r="V141" s="49" t="str">
        <f t="shared" si="18"/>
        <v>Anh10A3</v>
      </c>
      <c r="W141" s="2">
        <f>COUNTIF($V$5:$V$465,V141)</f>
        <v>1</v>
      </c>
      <c r="X141" s="49" t="str">
        <f t="shared" si="15"/>
        <v>Trương Quỳnh</v>
      </c>
      <c r="Y141" s="99" t="str">
        <f t="shared" si="19"/>
        <v>Quỳnh</v>
      </c>
      <c r="Z141" s="49" t="str">
        <f t="shared" si="16"/>
        <v>Quỳnh Anh10A3</v>
      </c>
      <c r="AA141" s="49">
        <f t="shared" si="17"/>
        <v>1</v>
      </c>
    </row>
    <row r="142" spans="1:27" ht="21" customHeight="1" x14ac:dyDescent="0.25">
      <c r="A142" s="34">
        <v>138</v>
      </c>
      <c r="B142" s="95" t="s">
        <v>438</v>
      </c>
      <c r="C142" s="57" t="s">
        <v>123</v>
      </c>
      <c r="D142" s="58" t="s">
        <v>208</v>
      </c>
      <c r="E142" s="56" t="s">
        <v>8</v>
      </c>
      <c r="F142" s="56" t="s">
        <v>55</v>
      </c>
      <c r="G142" s="60">
        <v>22</v>
      </c>
      <c r="H142" s="59">
        <v>2</v>
      </c>
      <c r="I142" s="59"/>
      <c r="J142" s="57" t="s">
        <v>75</v>
      </c>
      <c r="K142" s="106">
        <v>15</v>
      </c>
      <c r="N142" s="78"/>
      <c r="O142" s="78"/>
      <c r="Q142" s="15"/>
      <c r="U142" s="99" t="str">
        <f t="shared" si="14"/>
        <v>Ánh</v>
      </c>
      <c r="V142" s="49" t="str">
        <f t="shared" si="18"/>
        <v>Ánh10A3</v>
      </c>
      <c r="W142" s="2">
        <f>COUNTIF($V$5:$V$469,V142)</f>
        <v>1</v>
      </c>
      <c r="X142" s="49" t="str">
        <f t="shared" si="15"/>
        <v>Trần Ngọc</v>
      </c>
      <c r="Y142" s="99" t="str">
        <f t="shared" si="19"/>
        <v>Ngọc</v>
      </c>
      <c r="Z142" s="49" t="str">
        <f t="shared" si="16"/>
        <v>Ngọc Ánh10A3</v>
      </c>
      <c r="AA142" s="49">
        <f t="shared" si="17"/>
        <v>1</v>
      </c>
    </row>
    <row r="143" spans="1:27" ht="21" customHeight="1" x14ac:dyDescent="0.25">
      <c r="A143" s="34">
        <v>139</v>
      </c>
      <c r="B143" s="95" t="s">
        <v>440</v>
      </c>
      <c r="C143" s="57" t="s">
        <v>750</v>
      </c>
      <c r="D143" s="58" t="s">
        <v>324</v>
      </c>
      <c r="E143" s="56" t="s">
        <v>8</v>
      </c>
      <c r="F143" s="56" t="s">
        <v>55</v>
      </c>
      <c r="G143" s="60">
        <v>19.25</v>
      </c>
      <c r="H143" s="59">
        <v>2</v>
      </c>
      <c r="I143" s="59"/>
      <c r="J143" s="57" t="s">
        <v>109</v>
      </c>
      <c r="K143" s="106">
        <v>22</v>
      </c>
      <c r="N143" s="78"/>
      <c r="O143" s="78"/>
      <c r="Q143" s="15"/>
      <c r="U143" s="99" t="str">
        <f t="shared" si="14"/>
        <v>Bình</v>
      </c>
      <c r="V143" s="49" t="str">
        <f t="shared" si="18"/>
        <v>Bình10A3</v>
      </c>
      <c r="W143" s="2">
        <f>COUNTIF($V$5:$V$465,V143)</f>
        <v>1</v>
      </c>
      <c r="X143" s="49" t="str">
        <f t="shared" si="15"/>
        <v>Võ Như</v>
      </c>
      <c r="Y143" s="99" t="str">
        <f t="shared" si="19"/>
        <v>Như</v>
      </c>
      <c r="Z143" s="49" t="str">
        <f t="shared" si="16"/>
        <v>Như Bình10A3</v>
      </c>
      <c r="AA143" s="49">
        <f t="shared" si="17"/>
        <v>1</v>
      </c>
    </row>
    <row r="144" spans="1:27" ht="21" customHeight="1" x14ac:dyDescent="0.25">
      <c r="A144" s="34">
        <v>140</v>
      </c>
      <c r="B144" s="95" t="s">
        <v>439</v>
      </c>
      <c r="C144" s="57" t="s">
        <v>732</v>
      </c>
      <c r="D144" s="58" t="s">
        <v>234</v>
      </c>
      <c r="E144" s="56" t="s">
        <v>8</v>
      </c>
      <c r="F144" s="56" t="s">
        <v>55</v>
      </c>
      <c r="G144" s="60">
        <v>22.25</v>
      </c>
      <c r="H144" s="59">
        <v>2</v>
      </c>
      <c r="I144" s="59"/>
      <c r="J144" s="57" t="s">
        <v>68</v>
      </c>
      <c r="K144" s="106">
        <v>44</v>
      </c>
      <c r="N144" s="78"/>
      <c r="O144" s="78"/>
      <c r="Q144" s="15"/>
      <c r="U144" s="99" t="str">
        <f t="shared" si="14"/>
        <v>Duyên</v>
      </c>
      <c r="V144" s="49" t="str">
        <f t="shared" si="18"/>
        <v>Duyên10A3</v>
      </c>
      <c r="W144" s="2">
        <f>COUNTIF($V$5:$V$465,V144)</f>
        <v>1</v>
      </c>
      <c r="X144" s="49" t="str">
        <f t="shared" si="15"/>
        <v>Nguyễn Huỳnh Mỹ</v>
      </c>
      <c r="Y144" s="99" t="str">
        <f t="shared" si="19"/>
        <v>Mỹ</v>
      </c>
      <c r="Z144" s="49" t="str">
        <f t="shared" si="16"/>
        <v>Mỹ Duyên10A3</v>
      </c>
      <c r="AA144" s="49">
        <f t="shared" si="17"/>
        <v>1</v>
      </c>
    </row>
    <row r="145" spans="1:27" ht="21" customHeight="1" x14ac:dyDescent="0.25">
      <c r="A145" s="34">
        <v>141</v>
      </c>
      <c r="B145" s="95" t="s">
        <v>437</v>
      </c>
      <c r="C145" s="57" t="s">
        <v>843</v>
      </c>
      <c r="D145" s="58" t="s">
        <v>229</v>
      </c>
      <c r="E145" s="56" t="s">
        <v>8</v>
      </c>
      <c r="F145" s="56" t="s">
        <v>55</v>
      </c>
      <c r="G145" s="60">
        <v>23.25</v>
      </c>
      <c r="H145" s="59">
        <v>2</v>
      </c>
      <c r="I145" s="59"/>
      <c r="J145" s="57" t="s">
        <v>68</v>
      </c>
      <c r="K145" s="106">
        <v>45</v>
      </c>
      <c r="N145" s="78"/>
      <c r="O145" s="78"/>
      <c r="Q145" s="15"/>
      <c r="U145" s="99" t="str">
        <f t="shared" si="14"/>
        <v>Dương</v>
      </c>
      <c r="V145" s="49" t="str">
        <f t="shared" si="18"/>
        <v>Dương10A3</v>
      </c>
      <c r="W145" s="2">
        <f>COUNTIF($V$5:$V$465,V145)</f>
        <v>1</v>
      </c>
      <c r="X145" s="49" t="str">
        <f t="shared" si="15"/>
        <v>Đặng Thùy</v>
      </c>
      <c r="Y145" s="99" t="str">
        <f t="shared" si="19"/>
        <v>Thùy</v>
      </c>
      <c r="Z145" s="49" t="str">
        <f t="shared" si="16"/>
        <v>Thùy Dương10A3</v>
      </c>
      <c r="AA145" s="49">
        <f t="shared" si="17"/>
        <v>1</v>
      </c>
    </row>
    <row r="146" spans="1:27" ht="21" customHeight="1" x14ac:dyDescent="0.25">
      <c r="A146" s="34">
        <v>142</v>
      </c>
      <c r="B146" s="95" t="s">
        <v>439</v>
      </c>
      <c r="C146" s="57" t="s">
        <v>653</v>
      </c>
      <c r="D146" s="58" t="s">
        <v>219</v>
      </c>
      <c r="E146" s="56" t="s">
        <v>8</v>
      </c>
      <c r="F146" s="56" t="s">
        <v>55</v>
      </c>
      <c r="G146" s="60">
        <v>24.5</v>
      </c>
      <c r="H146" s="59">
        <v>1</v>
      </c>
      <c r="I146" s="59"/>
      <c r="J146" s="57" t="s">
        <v>79</v>
      </c>
      <c r="K146" s="106">
        <v>50</v>
      </c>
      <c r="N146" s="78"/>
      <c r="O146" s="78"/>
      <c r="Q146" s="15"/>
      <c r="U146" s="99" t="str">
        <f t="shared" si="14"/>
        <v>Đào</v>
      </c>
      <c r="V146" s="49" t="str">
        <f t="shared" si="18"/>
        <v>Đào10A3</v>
      </c>
      <c r="W146" s="2">
        <f>COUNTIF($V$5:$V$465,V146)</f>
        <v>1</v>
      </c>
      <c r="X146" s="49" t="str">
        <f t="shared" si="15"/>
        <v>Lê Thị Hồng</v>
      </c>
      <c r="Y146" s="99" t="str">
        <f t="shared" si="19"/>
        <v>Hồng</v>
      </c>
      <c r="Z146" s="49" t="str">
        <f t="shared" si="16"/>
        <v>Hồng Đào10A3</v>
      </c>
      <c r="AA146" s="49">
        <f t="shared" si="17"/>
        <v>1</v>
      </c>
    </row>
    <row r="147" spans="1:27" ht="21" customHeight="1" x14ac:dyDescent="0.25">
      <c r="A147" s="34">
        <v>143</v>
      </c>
      <c r="B147" s="95" t="s">
        <v>437</v>
      </c>
      <c r="C147" s="57" t="s">
        <v>817</v>
      </c>
      <c r="D147" s="58" t="s">
        <v>222</v>
      </c>
      <c r="E147" s="56" t="s">
        <v>10</v>
      </c>
      <c r="F147" s="56" t="s">
        <v>55</v>
      </c>
      <c r="G147" s="60">
        <v>22</v>
      </c>
      <c r="H147" s="59">
        <v>1</v>
      </c>
      <c r="I147" s="59"/>
      <c r="J147" s="57" t="s">
        <v>79</v>
      </c>
      <c r="K147" s="106">
        <v>56</v>
      </c>
      <c r="N147" s="78"/>
      <c r="O147" s="78"/>
      <c r="Q147" s="15"/>
      <c r="U147" s="99" t="str">
        <f t="shared" si="14"/>
        <v>Đạt</v>
      </c>
      <c r="V147" s="49" t="str">
        <f t="shared" si="18"/>
        <v>Đạt10A3</v>
      </c>
      <c r="W147" s="2">
        <f>COUNTIF($V$5:$V$469,V147)</f>
        <v>1</v>
      </c>
      <c r="X147" s="49" t="str">
        <f t="shared" si="15"/>
        <v>Trần Tấn</v>
      </c>
      <c r="Y147" s="99" t="str">
        <f t="shared" si="19"/>
        <v>Tấn</v>
      </c>
      <c r="Z147" s="49" t="str">
        <f t="shared" si="16"/>
        <v>Tấn Đạt10A3</v>
      </c>
      <c r="AA147" s="49">
        <f t="shared" si="17"/>
        <v>1</v>
      </c>
    </row>
    <row r="148" spans="1:27" ht="21" customHeight="1" x14ac:dyDescent="0.25">
      <c r="A148" s="34">
        <v>144</v>
      </c>
      <c r="B148" s="95" t="s">
        <v>437</v>
      </c>
      <c r="C148" s="57" t="s">
        <v>512</v>
      </c>
      <c r="D148" s="58" t="s">
        <v>236</v>
      </c>
      <c r="E148" s="56" t="s">
        <v>10</v>
      </c>
      <c r="F148" s="56" t="s">
        <v>55</v>
      </c>
      <c r="G148" s="60">
        <v>20.5</v>
      </c>
      <c r="H148" s="59">
        <v>1</v>
      </c>
      <c r="I148" s="59"/>
      <c r="J148" s="57" t="s">
        <v>68</v>
      </c>
      <c r="K148" s="106">
        <v>64</v>
      </c>
      <c r="N148" s="78"/>
      <c r="O148" s="78"/>
      <c r="Q148" s="15"/>
      <c r="U148" s="99" t="str">
        <f t="shared" si="14"/>
        <v>Hải</v>
      </c>
      <c r="V148" s="49" t="str">
        <f t="shared" si="18"/>
        <v>Hải10A3</v>
      </c>
      <c r="W148" s="2">
        <f>COUNTIF($V$5:$V$465,V148)</f>
        <v>2</v>
      </c>
      <c r="X148" s="49" t="str">
        <f t="shared" si="15"/>
        <v>BùI Trung</v>
      </c>
      <c r="Y148" s="99" t="str">
        <f t="shared" si="19"/>
        <v>Trung</v>
      </c>
      <c r="Z148" s="49" t="str">
        <f t="shared" si="16"/>
        <v>Trung Hải10A3</v>
      </c>
      <c r="AA148" s="49">
        <f t="shared" si="17"/>
        <v>1</v>
      </c>
    </row>
    <row r="149" spans="1:27" ht="21" customHeight="1" x14ac:dyDescent="0.25">
      <c r="A149" s="34">
        <v>145</v>
      </c>
      <c r="B149" s="95" t="s">
        <v>149</v>
      </c>
      <c r="C149" s="57" t="s">
        <v>617</v>
      </c>
      <c r="D149" s="58" t="s">
        <v>220</v>
      </c>
      <c r="E149" s="56" t="s">
        <v>10</v>
      </c>
      <c r="F149" s="56" t="s">
        <v>55</v>
      </c>
      <c r="G149" s="60">
        <v>19.5</v>
      </c>
      <c r="H149" s="59">
        <v>3</v>
      </c>
      <c r="I149" s="59"/>
      <c r="J149" s="57" t="s">
        <v>91</v>
      </c>
      <c r="K149" s="106">
        <v>69</v>
      </c>
      <c r="N149" s="78"/>
      <c r="O149" s="78"/>
      <c r="Q149" s="15"/>
      <c r="U149" s="99" t="str">
        <f t="shared" si="14"/>
        <v>Hải</v>
      </c>
      <c r="V149" s="49" t="str">
        <f t="shared" si="18"/>
        <v>Hải10A3</v>
      </c>
      <c r="W149" s="2">
        <f>COUNTIF($V$5:$V$465,V149)</f>
        <v>2</v>
      </c>
      <c r="X149" s="49" t="str">
        <f t="shared" si="15"/>
        <v>Trần Thanh</v>
      </c>
      <c r="Y149" s="99" t="str">
        <f t="shared" si="19"/>
        <v>Thanh</v>
      </c>
      <c r="Z149" s="49" t="str">
        <f t="shared" si="16"/>
        <v>Thanh Hải10A3</v>
      </c>
      <c r="AA149" s="49">
        <f t="shared" si="17"/>
        <v>1</v>
      </c>
    </row>
    <row r="150" spans="1:27" ht="21" customHeight="1" x14ac:dyDescent="0.25">
      <c r="A150" s="34">
        <v>146</v>
      </c>
      <c r="B150" s="95" t="s">
        <v>439</v>
      </c>
      <c r="C150" s="57" t="s">
        <v>722</v>
      </c>
      <c r="D150" s="58" t="s">
        <v>250</v>
      </c>
      <c r="E150" s="56" t="s">
        <v>8</v>
      </c>
      <c r="F150" s="56" t="s">
        <v>55</v>
      </c>
      <c r="G150" s="60">
        <v>23.75</v>
      </c>
      <c r="H150" s="59">
        <v>2</v>
      </c>
      <c r="I150" s="59"/>
      <c r="J150" s="57" t="s">
        <v>68</v>
      </c>
      <c r="K150" s="106">
        <v>90</v>
      </c>
      <c r="N150" s="78"/>
      <c r="O150" s="78"/>
      <c r="Q150" s="15"/>
      <c r="U150" s="99" t="str">
        <f t="shared" si="14"/>
        <v>Hiền</v>
      </c>
      <c r="V150" s="49" t="str">
        <f t="shared" si="18"/>
        <v>Hiền10A3</v>
      </c>
      <c r="W150" s="2">
        <f>COUNTIF($V$5:$V$465,V150)</f>
        <v>1</v>
      </c>
      <c r="X150" s="49" t="str">
        <f t="shared" si="15"/>
        <v>Nguyễn Phúc Thảo</v>
      </c>
      <c r="Y150" s="99" t="str">
        <f t="shared" si="19"/>
        <v>Thảo</v>
      </c>
      <c r="Z150" s="49" t="str">
        <f t="shared" si="16"/>
        <v>Thảo Hiền10A3</v>
      </c>
      <c r="AA150" s="49">
        <f t="shared" si="17"/>
        <v>1</v>
      </c>
    </row>
    <row r="151" spans="1:27" ht="21" customHeight="1" x14ac:dyDescent="0.25">
      <c r="A151" s="34">
        <v>147</v>
      </c>
      <c r="B151" s="95" t="s">
        <v>434</v>
      </c>
      <c r="C151" s="57" t="s">
        <v>567</v>
      </c>
      <c r="D151" s="58" t="s">
        <v>186</v>
      </c>
      <c r="E151" s="56" t="s">
        <v>10</v>
      </c>
      <c r="F151" s="56" t="s">
        <v>55</v>
      </c>
      <c r="G151" s="60">
        <v>21.25</v>
      </c>
      <c r="H151" s="59">
        <v>2</v>
      </c>
      <c r="I151" s="59"/>
      <c r="J151" s="57" t="s">
        <v>68</v>
      </c>
      <c r="K151" s="106">
        <v>93</v>
      </c>
      <c r="N151" s="78"/>
      <c r="O151" s="78"/>
      <c r="Q151" s="15"/>
      <c r="U151" s="99" t="str">
        <f t="shared" si="14"/>
        <v>Hiệp</v>
      </c>
      <c r="V151" s="49" t="str">
        <f t="shared" si="18"/>
        <v>Hiệp10A3</v>
      </c>
      <c r="W151" s="2">
        <f>COUNTIF($V$5:$V$465,V151)</f>
        <v>1</v>
      </c>
      <c r="X151" s="49" t="str">
        <f t="shared" si="15"/>
        <v>Bùi Thanh</v>
      </c>
      <c r="Y151" s="99" t="str">
        <f t="shared" si="19"/>
        <v>Thanh</v>
      </c>
      <c r="Z151" s="49" t="str">
        <f t="shared" si="16"/>
        <v>Thanh Hiệp10A3</v>
      </c>
      <c r="AA151" s="49">
        <f t="shared" si="17"/>
        <v>1</v>
      </c>
    </row>
    <row r="152" spans="1:27" ht="21" customHeight="1" x14ac:dyDescent="0.25">
      <c r="A152" s="34">
        <v>148</v>
      </c>
      <c r="B152" s="95" t="s">
        <v>442</v>
      </c>
      <c r="C152" s="57" t="s">
        <v>535</v>
      </c>
      <c r="D152" s="58" t="s">
        <v>403</v>
      </c>
      <c r="E152" s="56" t="s">
        <v>10</v>
      </c>
      <c r="F152" s="56" t="s">
        <v>55</v>
      </c>
      <c r="G152" s="60">
        <v>18.5</v>
      </c>
      <c r="H152" s="59">
        <v>1</v>
      </c>
      <c r="I152" s="59"/>
      <c r="J152" s="57" t="s">
        <v>68</v>
      </c>
      <c r="K152" s="106">
        <v>96</v>
      </c>
      <c r="N152" s="78"/>
      <c r="O152" s="78"/>
      <c r="U152" s="99" t="str">
        <f t="shared" si="14"/>
        <v>Hiếu</v>
      </c>
      <c r="V152" s="49" t="str">
        <f t="shared" si="18"/>
        <v>Hiếu10A3</v>
      </c>
      <c r="W152" s="2">
        <f>COUNTIF($V$5:$V$469,V152)</f>
        <v>1</v>
      </c>
      <c r="X152" s="49" t="str">
        <f t="shared" si="15"/>
        <v>Lê Huỳnh Trung</v>
      </c>
      <c r="Y152" s="99" t="str">
        <f t="shared" si="19"/>
        <v>Trung</v>
      </c>
      <c r="Z152" s="49" t="str">
        <f t="shared" si="16"/>
        <v>Trung Hiếu10A3</v>
      </c>
      <c r="AA152" s="49">
        <f t="shared" si="17"/>
        <v>1</v>
      </c>
    </row>
    <row r="153" spans="1:27" ht="21" customHeight="1" x14ac:dyDescent="0.25">
      <c r="A153" s="34">
        <v>149</v>
      </c>
      <c r="B153" s="95" t="s">
        <v>441</v>
      </c>
      <c r="C153" s="57" t="s">
        <v>578</v>
      </c>
      <c r="D153" s="58" t="s">
        <v>404</v>
      </c>
      <c r="E153" s="56" t="s">
        <v>10</v>
      </c>
      <c r="F153" s="56" t="s">
        <v>55</v>
      </c>
      <c r="G153" s="60">
        <v>19.25</v>
      </c>
      <c r="H153" s="59">
        <v>2</v>
      </c>
      <c r="I153" s="59"/>
      <c r="J153" s="57" t="s">
        <v>909</v>
      </c>
      <c r="K153" s="106">
        <v>102</v>
      </c>
      <c r="N153" s="78"/>
      <c r="O153" s="78"/>
      <c r="Q153" s="15"/>
      <c r="U153" s="99" t="str">
        <f t="shared" si="14"/>
        <v>Hoàng</v>
      </c>
      <c r="V153" s="49" t="str">
        <f t="shared" si="18"/>
        <v>Hoàng10A3</v>
      </c>
      <c r="W153" s="2">
        <f>COUNTIF($V$5:$V$465,V153)</f>
        <v>1</v>
      </c>
      <c r="X153" s="49" t="str">
        <f t="shared" si="15"/>
        <v>Cao Gia</v>
      </c>
      <c r="Y153" s="99" t="str">
        <f t="shared" si="19"/>
        <v>Gia</v>
      </c>
      <c r="Z153" s="49" t="str">
        <f t="shared" si="16"/>
        <v>Gia Hoàng10A3</v>
      </c>
      <c r="AA153" s="49">
        <f t="shared" si="17"/>
        <v>1</v>
      </c>
    </row>
    <row r="154" spans="1:27" ht="21" customHeight="1" x14ac:dyDescent="0.25">
      <c r="A154" s="34">
        <v>150</v>
      </c>
      <c r="B154" s="95" t="s">
        <v>439</v>
      </c>
      <c r="C154" s="57" t="s">
        <v>687</v>
      </c>
      <c r="D154" s="58" t="s">
        <v>232</v>
      </c>
      <c r="E154" s="56" t="s">
        <v>8</v>
      </c>
      <c r="F154" s="56" t="s">
        <v>55</v>
      </c>
      <c r="G154" s="60">
        <v>20.5</v>
      </c>
      <c r="H154" s="59">
        <v>1</v>
      </c>
      <c r="I154" s="59"/>
      <c r="J154" s="57" t="s">
        <v>68</v>
      </c>
      <c r="K154" s="106">
        <v>127</v>
      </c>
      <c r="N154" s="78"/>
      <c r="O154" s="78"/>
      <c r="Q154" s="15"/>
      <c r="U154" s="99" t="str">
        <f t="shared" si="14"/>
        <v>Hương</v>
      </c>
      <c r="V154" s="49" t="str">
        <f t="shared" si="18"/>
        <v>Hương10A3</v>
      </c>
      <c r="W154" s="2">
        <f>COUNTIF($V$5:$V$465,V154)</f>
        <v>2</v>
      </c>
      <c r="X154" s="49" t="str">
        <f t="shared" si="15"/>
        <v>Nguyễn Quỳnh</v>
      </c>
      <c r="Y154" s="99" t="str">
        <f t="shared" si="19"/>
        <v>Quỳnh</v>
      </c>
      <c r="Z154" s="49" t="str">
        <f t="shared" si="16"/>
        <v>Quỳnh Hương10A3</v>
      </c>
      <c r="AA154" s="49">
        <f t="shared" si="17"/>
        <v>1</v>
      </c>
    </row>
    <row r="155" spans="1:27" ht="21" customHeight="1" x14ac:dyDescent="0.25">
      <c r="A155" s="34">
        <v>151</v>
      </c>
      <c r="B155" s="95" t="s">
        <v>439</v>
      </c>
      <c r="C155" s="57" t="s">
        <v>709</v>
      </c>
      <c r="D155" s="58" t="s">
        <v>262</v>
      </c>
      <c r="E155" s="56" t="s">
        <v>8</v>
      </c>
      <c r="F155" s="56" t="s">
        <v>55</v>
      </c>
      <c r="G155" s="60">
        <v>18</v>
      </c>
      <c r="H155" s="59">
        <v>1</v>
      </c>
      <c r="I155" s="59"/>
      <c r="J155" s="57" t="s">
        <v>81</v>
      </c>
      <c r="K155" s="106">
        <v>129</v>
      </c>
      <c r="N155" s="78"/>
      <c r="O155" s="78"/>
      <c r="Q155" s="15"/>
      <c r="U155" s="99" t="str">
        <f t="shared" si="14"/>
        <v>Hương</v>
      </c>
      <c r="V155" s="49" t="str">
        <f t="shared" si="18"/>
        <v>Hương10A3</v>
      </c>
      <c r="W155" s="2">
        <f>COUNTIF($V$5:$V$465,V155)</f>
        <v>2</v>
      </c>
      <c r="X155" s="49" t="str">
        <f t="shared" si="15"/>
        <v>Phạm Dương Thu</v>
      </c>
      <c r="Y155" s="99" t="str">
        <f t="shared" si="19"/>
        <v>Thu</v>
      </c>
      <c r="Z155" s="49" t="str">
        <f t="shared" si="16"/>
        <v>Thu Hương10A3</v>
      </c>
      <c r="AA155" s="49">
        <f t="shared" si="17"/>
        <v>1</v>
      </c>
    </row>
    <row r="156" spans="1:27" ht="21" customHeight="1" x14ac:dyDescent="0.25">
      <c r="A156" s="34">
        <v>152</v>
      </c>
      <c r="B156" s="95" t="s">
        <v>438</v>
      </c>
      <c r="C156" s="57" t="s">
        <v>555</v>
      </c>
      <c r="D156" s="58" t="s">
        <v>272</v>
      </c>
      <c r="E156" s="56" t="s">
        <v>10</v>
      </c>
      <c r="F156" s="56" t="s">
        <v>55</v>
      </c>
      <c r="G156" s="60">
        <v>24</v>
      </c>
      <c r="H156" s="59">
        <v>2</v>
      </c>
      <c r="I156" s="59"/>
      <c r="J156" s="57" t="s">
        <v>68</v>
      </c>
      <c r="K156" s="106">
        <v>134</v>
      </c>
      <c r="N156" s="78"/>
      <c r="O156" s="78"/>
      <c r="Q156" s="15"/>
      <c r="U156" s="99" t="str">
        <f t="shared" si="14"/>
        <v>Khanh</v>
      </c>
      <c r="V156" s="49" t="str">
        <f t="shared" si="18"/>
        <v>Khanh10A3</v>
      </c>
      <c r="W156" s="2">
        <f>COUNTIF($V$5:$V$465,V156)</f>
        <v>1</v>
      </c>
      <c r="X156" s="49" t="str">
        <f t="shared" si="15"/>
        <v>Nguyễn Trọng</v>
      </c>
      <c r="Y156" s="99" t="str">
        <f t="shared" si="19"/>
        <v>Trọng</v>
      </c>
      <c r="Z156" s="49" t="str">
        <f t="shared" si="16"/>
        <v>Trọng Khanh10A3</v>
      </c>
      <c r="AA156" s="49">
        <f t="shared" si="17"/>
        <v>1</v>
      </c>
    </row>
    <row r="157" spans="1:27" ht="21" customHeight="1" x14ac:dyDescent="0.25">
      <c r="A157" s="34">
        <v>153</v>
      </c>
      <c r="B157" s="95" t="s">
        <v>149</v>
      </c>
      <c r="C157" s="57" t="s">
        <v>581</v>
      </c>
      <c r="D157" s="58" t="s">
        <v>235</v>
      </c>
      <c r="E157" s="56" t="s">
        <v>10</v>
      </c>
      <c r="F157" s="56" t="s">
        <v>55</v>
      </c>
      <c r="G157" s="60">
        <v>19</v>
      </c>
      <c r="H157" s="59">
        <v>2</v>
      </c>
      <c r="I157" s="59"/>
      <c r="J157" s="57" t="s">
        <v>68</v>
      </c>
      <c r="K157" s="106">
        <v>139</v>
      </c>
      <c r="N157" s="78"/>
      <c r="O157" s="78"/>
      <c r="Q157" s="15"/>
      <c r="U157" s="99" t="str">
        <f t="shared" si="14"/>
        <v>Khôi</v>
      </c>
      <c r="V157" s="49" t="str">
        <f t="shared" si="18"/>
        <v>Khôi10A3</v>
      </c>
      <c r="W157" s="2">
        <f>COUNTIF($V$5:$V$469,V157)</f>
        <v>1</v>
      </c>
      <c r="X157" s="49" t="str">
        <f t="shared" si="15"/>
        <v>Phạm Thái</v>
      </c>
      <c r="Y157" s="99" t="str">
        <f t="shared" si="19"/>
        <v>Thái</v>
      </c>
      <c r="Z157" s="49" t="str">
        <f t="shared" si="16"/>
        <v>Thái Khôi10A3</v>
      </c>
      <c r="AA157" s="49">
        <f t="shared" si="17"/>
        <v>1</v>
      </c>
    </row>
    <row r="158" spans="1:27" ht="21" customHeight="1" x14ac:dyDescent="0.25">
      <c r="A158" s="34">
        <v>154</v>
      </c>
      <c r="B158" s="95" t="s">
        <v>439</v>
      </c>
      <c r="C158" s="57" t="s">
        <v>550</v>
      </c>
      <c r="D158" s="58" t="s">
        <v>282</v>
      </c>
      <c r="E158" s="56" t="s">
        <v>10</v>
      </c>
      <c r="F158" s="56" t="s">
        <v>55</v>
      </c>
      <c r="G158" s="60">
        <v>16.75</v>
      </c>
      <c r="H158" s="59">
        <v>1</v>
      </c>
      <c r="I158" s="59"/>
      <c r="J158" s="57" t="s">
        <v>79</v>
      </c>
      <c r="K158" s="106">
        <v>158</v>
      </c>
      <c r="N158" s="78"/>
      <c r="O158" s="78"/>
      <c r="Q158" s="15"/>
      <c r="U158" s="99" t="str">
        <f t="shared" si="14"/>
        <v>Linh</v>
      </c>
      <c r="V158" s="49" t="str">
        <f t="shared" si="18"/>
        <v>Linh10A3</v>
      </c>
      <c r="W158" s="2">
        <f>COUNTIF($V$5:$V$465,V158)</f>
        <v>1</v>
      </c>
      <c r="X158" s="49" t="str">
        <f t="shared" si="15"/>
        <v>Nguyễn Hà Phương</v>
      </c>
      <c r="Y158" s="99" t="str">
        <f t="shared" si="19"/>
        <v>Phương</v>
      </c>
      <c r="Z158" s="49" t="str">
        <f t="shared" si="16"/>
        <v>Phương Linh10A3</v>
      </c>
      <c r="AA158" s="49">
        <f t="shared" si="17"/>
        <v>1</v>
      </c>
    </row>
    <row r="159" spans="1:27" ht="21" customHeight="1" x14ac:dyDescent="0.25">
      <c r="A159" s="34">
        <v>155</v>
      </c>
      <c r="B159" s="95" t="s">
        <v>434</v>
      </c>
      <c r="C159" s="57" t="s">
        <v>599</v>
      </c>
      <c r="D159" s="58" t="s">
        <v>189</v>
      </c>
      <c r="E159" s="56" t="s">
        <v>10</v>
      </c>
      <c r="F159" s="56" t="s">
        <v>55</v>
      </c>
      <c r="G159" s="60">
        <v>17.5</v>
      </c>
      <c r="H159" s="59">
        <v>2</v>
      </c>
      <c r="I159" s="59"/>
      <c r="J159" s="57" t="s">
        <v>68</v>
      </c>
      <c r="K159" s="106">
        <v>176</v>
      </c>
      <c r="N159" s="78"/>
      <c r="O159" s="78"/>
      <c r="Q159" s="15"/>
      <c r="U159" s="99" t="str">
        <f t="shared" si="14"/>
        <v>Mạnh</v>
      </c>
      <c r="V159" s="49" t="str">
        <f t="shared" si="18"/>
        <v>Mạnh10A3</v>
      </c>
      <c r="W159" s="2">
        <f>COUNTIF($V$5:$V$465,V159)</f>
        <v>1</v>
      </c>
      <c r="X159" s="49" t="str">
        <f t="shared" si="15"/>
        <v>Phạm Hiệp</v>
      </c>
      <c r="Y159" s="99" t="str">
        <f t="shared" si="19"/>
        <v>Hiệp</v>
      </c>
      <c r="Z159" s="49" t="str">
        <f t="shared" si="16"/>
        <v>Hiệp Mạnh10A3</v>
      </c>
      <c r="AA159" s="49">
        <f t="shared" si="17"/>
        <v>1</v>
      </c>
    </row>
    <row r="160" spans="1:27" ht="21" customHeight="1" x14ac:dyDescent="0.25">
      <c r="A160" s="34">
        <v>156</v>
      </c>
      <c r="B160" s="95" t="s">
        <v>437</v>
      </c>
      <c r="C160" s="57" t="s">
        <v>821</v>
      </c>
      <c r="D160" s="58" t="s">
        <v>293</v>
      </c>
      <c r="E160" s="56" t="s">
        <v>8</v>
      </c>
      <c r="F160" s="56" t="s">
        <v>55</v>
      </c>
      <c r="G160" s="60">
        <v>22.25</v>
      </c>
      <c r="H160" s="59">
        <v>1</v>
      </c>
      <c r="I160" s="59"/>
      <c r="J160" s="57" t="s">
        <v>68</v>
      </c>
      <c r="K160" s="106">
        <v>188</v>
      </c>
      <c r="N160" s="78"/>
      <c r="O160" s="78"/>
      <c r="Q160" s="15"/>
      <c r="U160" s="99" t="str">
        <f t="shared" si="14"/>
        <v>My</v>
      </c>
      <c r="V160" s="49" t="str">
        <f t="shared" si="18"/>
        <v>My10A3</v>
      </c>
      <c r="W160" s="2">
        <f>COUNTIF($V$5:$V$465,V160)</f>
        <v>1</v>
      </c>
      <c r="X160" s="49" t="str">
        <f t="shared" si="15"/>
        <v>Phạm Thị Ngọc</v>
      </c>
      <c r="Y160" s="99" t="str">
        <f t="shared" si="19"/>
        <v>Ngọc</v>
      </c>
      <c r="Z160" s="49" t="str">
        <f t="shared" si="16"/>
        <v>Ngọc My10A3</v>
      </c>
      <c r="AA160" s="49">
        <f t="shared" si="17"/>
        <v>1</v>
      </c>
    </row>
    <row r="161" spans="1:27" ht="21" customHeight="1" x14ac:dyDescent="0.25">
      <c r="A161" s="34">
        <v>157</v>
      </c>
      <c r="B161" s="95" t="s">
        <v>438</v>
      </c>
      <c r="C161" s="57" t="s">
        <v>464</v>
      </c>
      <c r="D161" s="58" t="s">
        <v>294</v>
      </c>
      <c r="E161" s="56" t="s">
        <v>10</v>
      </c>
      <c r="F161" s="56" t="s">
        <v>55</v>
      </c>
      <c r="G161" s="60">
        <v>29.5</v>
      </c>
      <c r="H161" s="59">
        <v>1</v>
      </c>
      <c r="I161" s="59"/>
      <c r="J161" s="57" t="s">
        <v>79</v>
      </c>
      <c r="K161" s="106">
        <v>190</v>
      </c>
      <c r="N161" s="78"/>
      <c r="O161" s="78"/>
      <c r="Q161" s="15"/>
      <c r="U161" s="99" t="str">
        <f t="shared" si="14"/>
        <v>Nam</v>
      </c>
      <c r="V161" s="49" t="str">
        <f t="shared" si="18"/>
        <v>Nam10A3</v>
      </c>
      <c r="W161" s="2">
        <f>COUNTIF($V$5:$V$465,V161)</f>
        <v>1</v>
      </c>
      <c r="X161" s="49" t="str">
        <f t="shared" si="15"/>
        <v>Lê Phương</v>
      </c>
      <c r="Y161" s="99" t="str">
        <f t="shared" si="19"/>
        <v>Phương</v>
      </c>
      <c r="Z161" s="49" t="str">
        <f t="shared" si="16"/>
        <v>Phương Nam10A3</v>
      </c>
      <c r="AA161" s="49">
        <f t="shared" si="17"/>
        <v>1</v>
      </c>
    </row>
    <row r="162" spans="1:27" ht="21" customHeight="1" x14ac:dyDescent="0.25">
      <c r="A162" s="34">
        <v>158</v>
      </c>
      <c r="B162" s="95" t="s">
        <v>462</v>
      </c>
      <c r="C162" s="57" t="s">
        <v>770</v>
      </c>
      <c r="D162" s="58" t="s">
        <v>426</v>
      </c>
      <c r="E162" s="56" t="s">
        <v>8</v>
      </c>
      <c r="F162" s="56" t="s">
        <v>55</v>
      </c>
      <c r="G162" s="60">
        <v>24</v>
      </c>
      <c r="H162" s="59">
        <v>3</v>
      </c>
      <c r="I162" s="59"/>
      <c r="J162" s="57" t="s">
        <v>68</v>
      </c>
      <c r="K162" s="106">
        <v>201</v>
      </c>
      <c r="N162" s="78"/>
      <c r="O162" s="78"/>
      <c r="Q162" s="15"/>
      <c r="U162" s="99" t="str">
        <f t="shared" si="14"/>
        <v>Ngân</v>
      </c>
      <c r="V162" s="49" t="str">
        <f t="shared" si="18"/>
        <v>Ngân10A3</v>
      </c>
      <c r="W162" s="2">
        <f>COUNTIF($V$5:$V$469,V162)</f>
        <v>2</v>
      </c>
      <c r="X162" s="49" t="str">
        <f t="shared" si="15"/>
        <v>Nguyễn Ngọc Phượng</v>
      </c>
      <c r="Y162" s="99" t="str">
        <f t="shared" si="19"/>
        <v>Phượng</v>
      </c>
      <c r="Z162" s="49" t="str">
        <f t="shared" si="16"/>
        <v>Phượng Ngân10A3</v>
      </c>
      <c r="AA162" s="49">
        <f t="shared" si="17"/>
        <v>1</v>
      </c>
    </row>
    <row r="163" spans="1:27" ht="21" customHeight="1" x14ac:dyDescent="0.25">
      <c r="A163" s="34">
        <v>159</v>
      </c>
      <c r="B163" s="95" t="s">
        <v>438</v>
      </c>
      <c r="C163" s="57" t="s">
        <v>784</v>
      </c>
      <c r="D163" s="58" t="s">
        <v>296</v>
      </c>
      <c r="E163" s="56" t="s">
        <v>8</v>
      </c>
      <c r="F163" s="56" t="s">
        <v>55</v>
      </c>
      <c r="G163" s="60">
        <v>20.25</v>
      </c>
      <c r="H163" s="59">
        <v>3</v>
      </c>
      <c r="I163" s="59"/>
      <c r="J163" s="57" t="s">
        <v>68</v>
      </c>
      <c r="K163" s="106">
        <v>205</v>
      </c>
      <c r="N163" s="78"/>
      <c r="O163" s="78"/>
      <c r="Q163" s="15"/>
      <c r="U163" s="99" t="str">
        <f t="shared" si="14"/>
        <v>Ngân</v>
      </c>
      <c r="V163" s="49" t="str">
        <f t="shared" si="18"/>
        <v>Ngân10A3</v>
      </c>
      <c r="W163" s="2">
        <f>COUNTIF($V$5:$V$465,V163)</f>
        <v>2</v>
      </c>
      <c r="X163" s="49" t="str">
        <f t="shared" si="15"/>
        <v>Phạm Lê Kim</v>
      </c>
      <c r="Y163" s="99" t="str">
        <f t="shared" si="19"/>
        <v>Kim</v>
      </c>
      <c r="Z163" s="49" t="str">
        <f t="shared" si="16"/>
        <v>Kim Ngân10A3</v>
      </c>
      <c r="AA163" s="49">
        <f t="shared" si="17"/>
        <v>1</v>
      </c>
    </row>
    <row r="164" spans="1:27" ht="21" customHeight="1" x14ac:dyDescent="0.25">
      <c r="A164" s="34">
        <v>160</v>
      </c>
      <c r="B164" s="95" t="s">
        <v>437</v>
      </c>
      <c r="C164" s="57" t="s">
        <v>834</v>
      </c>
      <c r="D164" s="58" t="s">
        <v>309</v>
      </c>
      <c r="E164" s="56" t="s">
        <v>10</v>
      </c>
      <c r="F164" s="56" t="s">
        <v>55</v>
      </c>
      <c r="G164" s="60">
        <v>19.5</v>
      </c>
      <c r="H164" s="59">
        <v>1</v>
      </c>
      <c r="I164" s="59"/>
      <c r="J164" s="57" t="s">
        <v>68</v>
      </c>
      <c r="K164" s="106">
        <v>221</v>
      </c>
      <c r="N164" s="78"/>
      <c r="O164" s="78"/>
      <c r="Q164" s="15"/>
      <c r="U164" s="99" t="str">
        <f t="shared" si="14"/>
        <v>Nguyên</v>
      </c>
      <c r="V164" s="49" t="str">
        <f t="shared" si="18"/>
        <v>Nguyên10A3</v>
      </c>
      <c r="W164" s="2">
        <f>COUNTIF($V$5:$V$465,V164)</f>
        <v>1</v>
      </c>
      <c r="X164" s="49" t="str">
        <f t="shared" si="15"/>
        <v>Lê Nguyễn Hoàng</v>
      </c>
      <c r="Y164" s="99" t="str">
        <f t="shared" si="19"/>
        <v>Hoàng</v>
      </c>
      <c r="Z164" s="49" t="str">
        <f t="shared" si="16"/>
        <v>Hoàng Nguyên10A3</v>
      </c>
      <c r="AA164" s="49">
        <f t="shared" si="17"/>
        <v>1</v>
      </c>
    </row>
    <row r="165" spans="1:27" ht="21" customHeight="1" x14ac:dyDescent="0.25">
      <c r="A165" s="34">
        <v>161</v>
      </c>
      <c r="B165" s="95" t="s">
        <v>462</v>
      </c>
      <c r="C165" s="57" t="s">
        <v>789</v>
      </c>
      <c r="D165" s="58" t="s">
        <v>405</v>
      </c>
      <c r="E165" s="56" t="s">
        <v>8</v>
      </c>
      <c r="F165" s="56" t="s">
        <v>55</v>
      </c>
      <c r="G165" s="60">
        <v>20</v>
      </c>
      <c r="H165" s="59">
        <v>3</v>
      </c>
      <c r="I165" s="59"/>
      <c r="J165" s="57" t="s">
        <v>68</v>
      </c>
      <c r="K165" s="106">
        <v>223</v>
      </c>
      <c r="N165" s="78"/>
      <c r="O165" s="78"/>
      <c r="Q165" s="15"/>
      <c r="U165" s="99" t="str">
        <f t="shared" si="14"/>
        <v>Nguyệt</v>
      </c>
      <c r="V165" s="49" t="str">
        <f t="shared" si="18"/>
        <v>Nguyệt10A3</v>
      </c>
      <c r="W165" s="2">
        <f>COUNTIF($V$5:$V$465,V165)</f>
        <v>1</v>
      </c>
      <c r="X165" s="49" t="str">
        <f t="shared" si="15"/>
        <v>Nguyễn Thị Minh</v>
      </c>
      <c r="Y165" s="99" t="str">
        <f t="shared" si="19"/>
        <v>Minh</v>
      </c>
      <c r="Z165" s="49" t="str">
        <f t="shared" si="16"/>
        <v>Minh Nguyệt10A3</v>
      </c>
      <c r="AA165" s="49">
        <f t="shared" si="17"/>
        <v>1</v>
      </c>
    </row>
    <row r="166" spans="1:27" ht="21" customHeight="1" x14ac:dyDescent="0.25">
      <c r="A166" s="34">
        <v>162</v>
      </c>
      <c r="B166" s="95" t="s">
        <v>437</v>
      </c>
      <c r="C166" s="57" t="s">
        <v>508</v>
      </c>
      <c r="D166" s="58" t="s">
        <v>199</v>
      </c>
      <c r="E166" s="56" t="s">
        <v>10</v>
      </c>
      <c r="F166" s="56" t="s">
        <v>55</v>
      </c>
      <c r="G166" s="60">
        <v>19</v>
      </c>
      <c r="H166" s="59">
        <v>1</v>
      </c>
      <c r="I166" s="59"/>
      <c r="J166" s="57" t="s">
        <v>68</v>
      </c>
      <c r="K166" s="106">
        <v>227</v>
      </c>
      <c r="N166" s="78"/>
      <c r="O166" s="78"/>
      <c r="Q166" s="15"/>
      <c r="U166" s="99" t="str">
        <f t="shared" si="14"/>
        <v>Nhân</v>
      </c>
      <c r="V166" s="49" t="str">
        <f t="shared" si="18"/>
        <v>Nhân10A3</v>
      </c>
      <c r="W166" s="2">
        <f>COUNTIF($V$5:$V$465,V166)</f>
        <v>1</v>
      </c>
      <c r="X166" s="49" t="str">
        <f t="shared" si="15"/>
        <v>Nguyễn Thành</v>
      </c>
      <c r="Y166" s="99" t="str">
        <f t="shared" si="19"/>
        <v>Thành</v>
      </c>
      <c r="Z166" s="49" t="str">
        <f t="shared" si="16"/>
        <v>Thành Nhân10A3</v>
      </c>
      <c r="AA166" s="49">
        <f t="shared" si="17"/>
        <v>1</v>
      </c>
    </row>
    <row r="167" spans="1:27" ht="21" customHeight="1" x14ac:dyDescent="0.25">
      <c r="A167" s="34">
        <v>163</v>
      </c>
      <c r="B167" s="95" t="s">
        <v>440</v>
      </c>
      <c r="C167" s="57" t="s">
        <v>669</v>
      </c>
      <c r="D167" s="58" t="s">
        <v>352</v>
      </c>
      <c r="E167" s="56" t="s">
        <v>8</v>
      </c>
      <c r="F167" s="56" t="s">
        <v>55</v>
      </c>
      <c r="G167" s="60">
        <v>22.75</v>
      </c>
      <c r="H167" s="59">
        <v>1</v>
      </c>
      <c r="I167" s="59"/>
      <c r="J167" s="57" t="s">
        <v>95</v>
      </c>
      <c r="K167" s="106">
        <v>241</v>
      </c>
      <c r="N167" s="78"/>
      <c r="O167" s="78"/>
      <c r="Q167" s="15"/>
      <c r="U167" s="99" t="str">
        <f t="shared" si="14"/>
        <v>Nhung</v>
      </c>
      <c r="V167" s="49" t="str">
        <f t="shared" si="18"/>
        <v>Nhung10A3</v>
      </c>
      <c r="W167" s="2">
        <f>COUNTIF($V$5:$V$469,V167)</f>
        <v>1</v>
      </c>
      <c r="X167" s="49" t="str">
        <f t="shared" si="15"/>
        <v>Phạm Thị Ngọc</v>
      </c>
      <c r="Y167" s="99" t="str">
        <f t="shared" si="19"/>
        <v>Ngọc</v>
      </c>
      <c r="Z167" s="49" t="str">
        <f t="shared" si="16"/>
        <v>Ngọc Nhung10A3</v>
      </c>
      <c r="AA167" s="49">
        <f t="shared" si="17"/>
        <v>1</v>
      </c>
    </row>
    <row r="168" spans="1:27" ht="21" customHeight="1" x14ac:dyDescent="0.25">
      <c r="A168" s="34">
        <v>164</v>
      </c>
      <c r="B168" s="95" t="s">
        <v>438</v>
      </c>
      <c r="C168" s="57" t="s">
        <v>698</v>
      </c>
      <c r="D168" s="58" t="s">
        <v>92</v>
      </c>
      <c r="E168" s="56" t="s">
        <v>8</v>
      </c>
      <c r="F168" s="56" t="s">
        <v>55</v>
      </c>
      <c r="G168" s="60">
        <v>19.25</v>
      </c>
      <c r="H168" s="59">
        <v>1</v>
      </c>
      <c r="I168" s="59"/>
      <c r="J168" s="57" t="s">
        <v>103</v>
      </c>
      <c r="K168" s="106">
        <v>249</v>
      </c>
      <c r="N168" s="78"/>
      <c r="O168" s="78"/>
      <c r="Q168" s="15"/>
      <c r="U168" s="99" t="str">
        <f t="shared" si="14"/>
        <v>Ny</v>
      </c>
      <c r="V168" s="49" t="str">
        <f t="shared" si="18"/>
        <v>Ny10A3</v>
      </c>
      <c r="W168" s="2">
        <f>COUNTIF($V$5:$V$465,V168)</f>
        <v>1</v>
      </c>
      <c r="X168" s="49" t="str">
        <f t="shared" si="15"/>
        <v>Đỗ Thị Hoài</v>
      </c>
      <c r="Y168" s="99" t="str">
        <f t="shared" si="19"/>
        <v>Hoài</v>
      </c>
      <c r="Z168" s="49" t="str">
        <f t="shared" si="16"/>
        <v>Hoài Ny10A3</v>
      </c>
      <c r="AA168" s="49">
        <f t="shared" si="17"/>
        <v>1</v>
      </c>
    </row>
    <row r="169" spans="1:27" ht="21" customHeight="1" x14ac:dyDescent="0.25">
      <c r="A169" s="34">
        <v>165</v>
      </c>
      <c r="B169" s="95" t="s">
        <v>439</v>
      </c>
      <c r="C169" s="57" t="s">
        <v>683</v>
      </c>
      <c r="D169" s="58" t="s">
        <v>326</v>
      </c>
      <c r="E169" s="56" t="s">
        <v>8</v>
      </c>
      <c r="F169" s="56" t="s">
        <v>55</v>
      </c>
      <c r="G169" s="60">
        <v>20.75</v>
      </c>
      <c r="H169" s="59">
        <v>1</v>
      </c>
      <c r="I169" s="59"/>
      <c r="J169" s="57" t="s">
        <v>68</v>
      </c>
      <c r="K169" s="106">
        <v>253</v>
      </c>
      <c r="N169" s="78"/>
      <c r="O169" s="78"/>
      <c r="Q169" s="15"/>
      <c r="U169" s="99" t="str">
        <f t="shared" si="14"/>
        <v>Oanh</v>
      </c>
      <c r="V169" s="49" t="str">
        <f t="shared" si="18"/>
        <v>Oanh10A3</v>
      </c>
      <c r="W169" s="2">
        <f>COUNTIF($V$5:$V$465,V169)</f>
        <v>1</v>
      </c>
      <c r="X169" s="49" t="str">
        <f t="shared" si="15"/>
        <v>Nguyễn Kiều</v>
      </c>
      <c r="Y169" s="99" t="str">
        <f t="shared" si="19"/>
        <v>Kiều</v>
      </c>
      <c r="Z169" s="49" t="str">
        <f t="shared" si="16"/>
        <v>Kiều Oanh10A3</v>
      </c>
      <c r="AA169" s="49">
        <f t="shared" si="17"/>
        <v>1</v>
      </c>
    </row>
    <row r="170" spans="1:27" ht="21" customHeight="1" x14ac:dyDescent="0.25">
      <c r="A170" s="34">
        <v>166</v>
      </c>
      <c r="B170" s="95" t="s">
        <v>439</v>
      </c>
      <c r="C170" s="57" t="s">
        <v>901</v>
      </c>
      <c r="D170" s="58" t="s">
        <v>312</v>
      </c>
      <c r="E170" s="56" t="s">
        <v>10</v>
      </c>
      <c r="F170" s="56" t="s">
        <v>55</v>
      </c>
      <c r="G170" s="60">
        <v>17.75</v>
      </c>
      <c r="H170" s="59">
        <v>1</v>
      </c>
      <c r="I170" s="59"/>
      <c r="J170" s="57" t="s">
        <v>68</v>
      </c>
      <c r="K170" s="106">
        <v>262</v>
      </c>
      <c r="N170" s="78"/>
      <c r="O170" s="78"/>
      <c r="Q170" s="15"/>
      <c r="U170" s="99" t="str">
        <f t="shared" si="14"/>
        <v>Phong</v>
      </c>
      <c r="V170" s="49" t="str">
        <f t="shared" si="18"/>
        <v>Phong10A3</v>
      </c>
      <c r="W170" s="2">
        <f>COUNTIF($V$5:$V$465,V170)</f>
        <v>1</v>
      </c>
      <c r="X170" s="49" t="str">
        <f t="shared" si="15"/>
        <v>Nguyễn Hoàng Ngọc</v>
      </c>
      <c r="Y170" s="99" t="str">
        <f t="shared" si="19"/>
        <v>Ngọc</v>
      </c>
      <c r="Z170" s="49" t="str">
        <f t="shared" si="16"/>
        <v>Ngọc Phong10A3</v>
      </c>
      <c r="AA170" s="49">
        <f t="shared" si="17"/>
        <v>1</v>
      </c>
    </row>
    <row r="171" spans="1:27" ht="21" customHeight="1" x14ac:dyDescent="0.25">
      <c r="A171" s="34">
        <v>167</v>
      </c>
      <c r="B171" s="95" t="s">
        <v>442</v>
      </c>
      <c r="C171" s="57" t="s">
        <v>594</v>
      </c>
      <c r="D171" s="58" t="s">
        <v>180</v>
      </c>
      <c r="E171" s="56" t="s">
        <v>10</v>
      </c>
      <c r="F171" s="56" t="s">
        <v>55</v>
      </c>
      <c r="G171" s="60">
        <v>18</v>
      </c>
      <c r="H171" s="59">
        <v>2</v>
      </c>
      <c r="I171" s="59"/>
      <c r="J171" s="57" t="s">
        <v>68</v>
      </c>
      <c r="K171" s="106">
        <v>267</v>
      </c>
      <c r="N171" s="78"/>
      <c r="O171" s="78"/>
      <c r="Q171" s="15"/>
      <c r="U171" s="99" t="str">
        <f t="shared" si="14"/>
        <v>Phúc</v>
      </c>
      <c r="V171" s="49" t="str">
        <f t="shared" si="18"/>
        <v>Phúc10A3</v>
      </c>
      <c r="W171" s="2">
        <f>COUNTIF($V$5:$V$465,V171)</f>
        <v>1</v>
      </c>
      <c r="X171" s="49" t="str">
        <f t="shared" si="15"/>
        <v>Nguyễn Hồng Gia</v>
      </c>
      <c r="Y171" s="99" t="str">
        <f t="shared" si="19"/>
        <v>Gia</v>
      </c>
      <c r="Z171" s="49" t="str">
        <f t="shared" si="16"/>
        <v>Gia Phúc10A3</v>
      </c>
      <c r="AA171" s="49">
        <f t="shared" si="17"/>
        <v>1</v>
      </c>
    </row>
    <row r="172" spans="1:27" ht="21" customHeight="1" x14ac:dyDescent="0.25">
      <c r="A172" s="34">
        <v>168</v>
      </c>
      <c r="B172" s="95" t="s">
        <v>437</v>
      </c>
      <c r="C172" s="57" t="s">
        <v>872</v>
      </c>
      <c r="D172" s="58" t="s">
        <v>332</v>
      </c>
      <c r="E172" s="56" t="s">
        <v>10</v>
      </c>
      <c r="F172" s="56" t="s">
        <v>55</v>
      </c>
      <c r="G172" s="60">
        <v>22.25</v>
      </c>
      <c r="H172" s="59">
        <v>2</v>
      </c>
      <c r="I172" s="59"/>
      <c r="J172" s="57" t="s">
        <v>68</v>
      </c>
      <c r="K172" s="106">
        <v>283</v>
      </c>
      <c r="N172" s="78"/>
      <c r="O172" s="78"/>
      <c r="Q172" s="15"/>
      <c r="U172" s="99" t="str">
        <f t="shared" si="14"/>
        <v>Quý</v>
      </c>
      <c r="V172" s="49" t="str">
        <f t="shared" si="18"/>
        <v>Quý10A3</v>
      </c>
      <c r="W172" s="2">
        <f>COUNTIF($V$5:$V$469,V172)</f>
        <v>1</v>
      </c>
      <c r="X172" s="49" t="str">
        <f t="shared" si="15"/>
        <v>Nguyễn Minh</v>
      </c>
      <c r="Y172" s="99" t="str">
        <f t="shared" si="19"/>
        <v>Minh</v>
      </c>
      <c r="Z172" s="49" t="str">
        <f t="shared" si="16"/>
        <v>Minh Quý10A3</v>
      </c>
      <c r="AA172" s="49">
        <f t="shared" si="17"/>
        <v>1</v>
      </c>
    </row>
    <row r="173" spans="1:27" ht="21" customHeight="1" x14ac:dyDescent="0.25">
      <c r="A173" s="34">
        <v>169</v>
      </c>
      <c r="B173" s="95" t="s">
        <v>439</v>
      </c>
      <c r="C173" s="57" t="s">
        <v>478</v>
      </c>
      <c r="D173" s="58" t="s">
        <v>335</v>
      </c>
      <c r="E173" s="56" t="s">
        <v>10</v>
      </c>
      <c r="F173" s="56" t="s">
        <v>55</v>
      </c>
      <c r="G173" s="60">
        <v>24.5</v>
      </c>
      <c r="H173" s="59">
        <v>1</v>
      </c>
      <c r="I173" s="59"/>
      <c r="J173" s="57" t="s">
        <v>68</v>
      </c>
      <c r="K173" s="106">
        <v>292</v>
      </c>
      <c r="N173" s="78"/>
      <c r="O173" s="78"/>
      <c r="Q173" s="15"/>
      <c r="U173" s="99" t="str">
        <f t="shared" si="14"/>
        <v>Sơn</v>
      </c>
      <c r="V173" s="49" t="str">
        <f t="shared" si="18"/>
        <v>Sơn10A3</v>
      </c>
      <c r="W173" s="2">
        <f>COUNTIF($V$5:$V$465,V173)</f>
        <v>1</v>
      </c>
      <c r="X173" s="49" t="str">
        <f t="shared" si="15"/>
        <v>Lê Hoàng</v>
      </c>
      <c r="Y173" s="99" t="str">
        <f t="shared" si="19"/>
        <v>Hoàng</v>
      </c>
      <c r="Z173" s="49" t="str">
        <f t="shared" si="16"/>
        <v>Hoàng Sơn10A3</v>
      </c>
      <c r="AA173" s="49">
        <f t="shared" si="17"/>
        <v>1</v>
      </c>
    </row>
    <row r="174" spans="1:27" ht="21" customHeight="1" x14ac:dyDescent="0.25">
      <c r="A174" s="34">
        <v>170</v>
      </c>
      <c r="B174" s="95" t="s">
        <v>439</v>
      </c>
      <c r="C174" s="57" t="s">
        <v>482</v>
      </c>
      <c r="D174" s="58" t="s">
        <v>337</v>
      </c>
      <c r="E174" s="56" t="s">
        <v>10</v>
      </c>
      <c r="F174" s="56" t="s">
        <v>55</v>
      </c>
      <c r="G174" s="60">
        <v>23.75</v>
      </c>
      <c r="H174" s="59">
        <v>1</v>
      </c>
      <c r="I174" s="59"/>
      <c r="J174" s="57" t="s">
        <v>68</v>
      </c>
      <c r="K174" s="106">
        <v>297</v>
      </c>
      <c r="N174" s="78"/>
      <c r="O174" s="78"/>
      <c r="Q174" s="15"/>
      <c r="U174" s="99" t="str">
        <f t="shared" si="14"/>
        <v>Tài</v>
      </c>
      <c r="V174" s="49" t="str">
        <f t="shared" si="18"/>
        <v>Tài10A3</v>
      </c>
      <c r="W174" s="2">
        <f>COUNTIF($V$5:$V$465,V174)</f>
        <v>1</v>
      </c>
      <c r="X174" s="49" t="str">
        <f t="shared" si="15"/>
        <v>Lư Nguyễn Anh</v>
      </c>
      <c r="Y174" s="99" t="str">
        <f t="shared" si="19"/>
        <v>Anh</v>
      </c>
      <c r="Z174" s="49" t="str">
        <f t="shared" si="16"/>
        <v>Anh Tài10A3</v>
      </c>
      <c r="AA174" s="49">
        <f t="shared" si="17"/>
        <v>1</v>
      </c>
    </row>
    <row r="175" spans="1:27" ht="24.75" customHeight="1" x14ac:dyDescent="0.25">
      <c r="A175" s="34">
        <v>171</v>
      </c>
      <c r="B175" s="95" t="s">
        <v>439</v>
      </c>
      <c r="C175" s="57" t="s">
        <v>657</v>
      </c>
      <c r="D175" s="58" t="s">
        <v>342</v>
      </c>
      <c r="E175" s="56" t="s">
        <v>8</v>
      </c>
      <c r="F175" s="56" t="s">
        <v>55</v>
      </c>
      <c r="G175" s="60">
        <v>24.25</v>
      </c>
      <c r="H175" s="59">
        <v>1</v>
      </c>
      <c r="I175" s="59"/>
      <c r="J175" s="57" t="s">
        <v>162</v>
      </c>
      <c r="K175" s="106">
        <v>327</v>
      </c>
      <c r="N175" s="78"/>
      <c r="O175" s="78"/>
      <c r="Q175" s="15"/>
      <c r="U175" s="99" t="str">
        <f t="shared" si="14"/>
        <v>Thắm</v>
      </c>
      <c r="V175" s="49" t="str">
        <f t="shared" si="18"/>
        <v>Thắm10A3</v>
      </c>
      <c r="W175" s="2">
        <f>COUNTIF($V$5:$V$465,V175)</f>
        <v>1</v>
      </c>
      <c r="X175" s="49" t="str">
        <f t="shared" si="15"/>
        <v>Lê Hoàng</v>
      </c>
      <c r="Y175" s="99" t="str">
        <f t="shared" si="19"/>
        <v>Hoàng</v>
      </c>
      <c r="Z175" s="49" t="str">
        <f t="shared" si="16"/>
        <v>Hoàng Thắm10A3</v>
      </c>
      <c r="AA175" s="49">
        <f t="shared" si="17"/>
        <v>1</v>
      </c>
    </row>
    <row r="176" spans="1:27" ht="21" customHeight="1" x14ac:dyDescent="0.25">
      <c r="A176" s="34">
        <v>172</v>
      </c>
      <c r="B176" s="95" t="s">
        <v>437</v>
      </c>
      <c r="C176" s="57" t="s">
        <v>826</v>
      </c>
      <c r="D176" s="58" t="s">
        <v>201</v>
      </c>
      <c r="E176" s="56" t="s">
        <v>8</v>
      </c>
      <c r="F176" s="56" t="s">
        <v>55</v>
      </c>
      <c r="G176" s="60">
        <v>17.75</v>
      </c>
      <c r="H176" s="59">
        <v>1</v>
      </c>
      <c r="I176" s="59"/>
      <c r="J176" s="57" t="s">
        <v>171</v>
      </c>
      <c r="K176" s="106">
        <v>343</v>
      </c>
      <c r="N176" s="78"/>
      <c r="O176" s="78"/>
      <c r="Q176" s="15"/>
      <c r="U176" s="99" t="str">
        <f t="shared" si="14"/>
        <v>Thư</v>
      </c>
      <c r="V176" s="49" t="str">
        <f t="shared" si="18"/>
        <v>Thư10A3</v>
      </c>
      <c r="W176" s="2">
        <f>COUNTIF($V$5:$V$465,V176)</f>
        <v>2</v>
      </c>
      <c r="X176" s="49" t="str">
        <f t="shared" si="15"/>
        <v>Đặng Thị Anh</v>
      </c>
      <c r="Y176" s="99" t="str">
        <f t="shared" si="19"/>
        <v>Anh</v>
      </c>
      <c r="Z176" s="49" t="str">
        <f t="shared" si="16"/>
        <v>Anh Thư10A3</v>
      </c>
      <c r="AA176" s="49">
        <f t="shared" si="17"/>
        <v>1</v>
      </c>
    </row>
    <row r="177" spans="1:27" ht="21" customHeight="1" x14ac:dyDescent="0.25">
      <c r="A177" s="34">
        <v>173</v>
      </c>
      <c r="B177" s="95" t="s">
        <v>442</v>
      </c>
      <c r="C177" s="57" t="s">
        <v>766</v>
      </c>
      <c r="D177" s="58" t="s">
        <v>291</v>
      </c>
      <c r="E177" s="56" t="s">
        <v>8</v>
      </c>
      <c r="F177" s="56" t="s">
        <v>55</v>
      </c>
      <c r="G177" s="60">
        <v>18</v>
      </c>
      <c r="H177" s="59">
        <v>2</v>
      </c>
      <c r="I177" s="59"/>
      <c r="J177" s="57" t="s">
        <v>68</v>
      </c>
      <c r="K177" s="106">
        <v>357</v>
      </c>
      <c r="N177" s="78"/>
      <c r="O177" s="78"/>
      <c r="Q177" s="15"/>
      <c r="U177" s="99" t="str">
        <f t="shared" si="14"/>
        <v>Thư</v>
      </c>
      <c r="V177" s="49" t="str">
        <f t="shared" si="18"/>
        <v>Thư10A3</v>
      </c>
      <c r="W177" s="2">
        <f>COUNTIF($V$5:$V$469,V177)</f>
        <v>2</v>
      </c>
      <c r="X177" s="49" t="str">
        <f t="shared" si="15"/>
        <v>Võ Nguyễn Minh</v>
      </c>
      <c r="Y177" s="99" t="str">
        <f t="shared" si="19"/>
        <v>Minh</v>
      </c>
      <c r="Z177" s="49" t="str">
        <f t="shared" si="16"/>
        <v>Minh Thư10A3</v>
      </c>
      <c r="AA177" s="49">
        <f t="shared" si="17"/>
        <v>1</v>
      </c>
    </row>
    <row r="178" spans="1:27" ht="21" customHeight="1" x14ac:dyDescent="0.25">
      <c r="A178" s="34">
        <v>174</v>
      </c>
      <c r="B178" s="95" t="s">
        <v>439</v>
      </c>
      <c r="C178" s="57" t="s">
        <v>509</v>
      </c>
      <c r="D178" s="58" t="s">
        <v>368</v>
      </c>
      <c r="E178" s="56" t="s">
        <v>10</v>
      </c>
      <c r="F178" s="56" t="s">
        <v>55</v>
      </c>
      <c r="G178" s="60">
        <v>21</v>
      </c>
      <c r="H178" s="59">
        <v>1</v>
      </c>
      <c r="I178" s="59"/>
      <c r="J178" s="57" t="s">
        <v>68</v>
      </c>
      <c r="K178" s="106">
        <v>370</v>
      </c>
      <c r="N178" s="78"/>
      <c r="O178" s="78"/>
      <c r="Q178" s="15"/>
      <c r="U178" s="99" t="str">
        <f t="shared" si="14"/>
        <v>Tiên</v>
      </c>
      <c r="V178" s="49" t="str">
        <f t="shared" si="18"/>
        <v>Tiên10A3</v>
      </c>
      <c r="W178" s="2">
        <f>COUNTIF($V$5:$V$465,V178)</f>
        <v>1</v>
      </c>
      <c r="X178" s="49" t="str">
        <f t="shared" si="15"/>
        <v>Nguyễn Lê Nhật</v>
      </c>
      <c r="Y178" s="99" t="str">
        <f t="shared" si="19"/>
        <v>Nhật</v>
      </c>
      <c r="Z178" s="49" t="str">
        <f t="shared" si="16"/>
        <v>Nhật Tiên10A3</v>
      </c>
      <c r="AA178" s="49">
        <f t="shared" si="17"/>
        <v>1</v>
      </c>
    </row>
    <row r="179" spans="1:27" ht="21" customHeight="1" x14ac:dyDescent="0.25">
      <c r="A179" s="34">
        <v>175</v>
      </c>
      <c r="B179" s="95" t="s">
        <v>434</v>
      </c>
      <c r="C179" s="57" t="s">
        <v>612</v>
      </c>
      <c r="D179" s="58" t="s">
        <v>195</v>
      </c>
      <c r="E179" s="56" t="s">
        <v>10</v>
      </c>
      <c r="F179" s="56" t="s">
        <v>55</v>
      </c>
      <c r="G179" s="60">
        <v>19.75</v>
      </c>
      <c r="H179" s="59">
        <v>3</v>
      </c>
      <c r="I179" s="59"/>
      <c r="J179" s="57" t="s">
        <v>68</v>
      </c>
      <c r="K179" s="106">
        <v>398</v>
      </c>
      <c r="N179" s="78"/>
      <c r="O179" s="78"/>
      <c r="Q179" s="15"/>
      <c r="U179" s="99" t="str">
        <f t="shared" si="14"/>
        <v>Triển</v>
      </c>
      <c r="V179" s="49" t="str">
        <f t="shared" si="18"/>
        <v>Triển10A3</v>
      </c>
      <c r="W179" s="2">
        <f>COUNTIF($V$5:$V$465,V179)</f>
        <v>1</v>
      </c>
      <c r="X179" s="49" t="str">
        <f t="shared" si="15"/>
        <v>Nguyễn Tiến</v>
      </c>
      <c r="Y179" s="99" t="str">
        <f t="shared" si="19"/>
        <v>Tiến</v>
      </c>
      <c r="Z179" s="49" t="str">
        <f t="shared" si="16"/>
        <v>Tiến Triển10A3</v>
      </c>
      <c r="AA179" s="49">
        <f t="shared" si="17"/>
        <v>1</v>
      </c>
    </row>
    <row r="180" spans="1:27" ht="21" customHeight="1" x14ac:dyDescent="0.25">
      <c r="A180" s="34">
        <v>176</v>
      </c>
      <c r="B180" s="95" t="s">
        <v>439</v>
      </c>
      <c r="C180" s="57" t="s">
        <v>640</v>
      </c>
      <c r="D180" s="58" t="s">
        <v>378</v>
      </c>
      <c r="E180" s="56" t="s">
        <v>8</v>
      </c>
      <c r="F180" s="56" t="s">
        <v>55</v>
      </c>
      <c r="G180" s="60">
        <v>26.5</v>
      </c>
      <c r="H180" s="59">
        <v>1</v>
      </c>
      <c r="I180" s="59"/>
      <c r="J180" s="57" t="s">
        <v>68</v>
      </c>
      <c r="K180" s="106">
        <v>406</v>
      </c>
      <c r="N180" s="78"/>
      <c r="O180" s="78"/>
      <c r="Q180" s="15"/>
      <c r="U180" s="99" t="str">
        <f t="shared" si="14"/>
        <v>Tú</v>
      </c>
      <c r="V180" s="49" t="str">
        <f t="shared" si="18"/>
        <v>Tú10A3</v>
      </c>
      <c r="W180" s="2">
        <f>COUNTIF($V$5:$V$465,V180)</f>
        <v>1</v>
      </c>
      <c r="X180" s="49" t="str">
        <f t="shared" si="15"/>
        <v>Mai Cẩm</v>
      </c>
      <c r="Y180" s="99" t="str">
        <f t="shared" si="19"/>
        <v>Cẩm</v>
      </c>
      <c r="Z180" s="49" t="str">
        <f t="shared" si="16"/>
        <v>Cẩm Tú10A3</v>
      </c>
      <c r="AA180" s="49">
        <f t="shared" si="17"/>
        <v>1</v>
      </c>
    </row>
    <row r="181" spans="1:27" ht="21" customHeight="1" x14ac:dyDescent="0.25">
      <c r="A181" s="34">
        <v>177</v>
      </c>
      <c r="B181" s="95" t="s">
        <v>437</v>
      </c>
      <c r="C181" s="57" t="s">
        <v>873</v>
      </c>
      <c r="D181" s="58" t="s">
        <v>71</v>
      </c>
      <c r="E181" s="56" t="s">
        <v>10</v>
      </c>
      <c r="F181" s="56" t="s">
        <v>55</v>
      </c>
      <c r="G181" s="60">
        <v>22.5</v>
      </c>
      <c r="H181" s="59">
        <v>1</v>
      </c>
      <c r="I181" s="59"/>
      <c r="J181" s="57" t="s">
        <v>165</v>
      </c>
      <c r="K181" s="106">
        <v>414</v>
      </c>
      <c r="N181" s="78"/>
      <c r="O181" s="78"/>
      <c r="Q181" s="15"/>
      <c r="U181" s="99" t="str">
        <f t="shared" si="14"/>
        <v>Tùng</v>
      </c>
      <c r="V181" s="49" t="str">
        <f t="shared" si="18"/>
        <v>Tùng10A3</v>
      </c>
      <c r="W181" s="2">
        <f>COUNTIF($V$5:$V$465,V181)</f>
        <v>1</v>
      </c>
      <c r="X181" s="49" t="str">
        <f t="shared" si="15"/>
        <v>Mai Nguyễn Thanh</v>
      </c>
      <c r="Y181" s="99" t="str">
        <f t="shared" si="19"/>
        <v>Thanh</v>
      </c>
      <c r="Z181" s="49" t="str">
        <f t="shared" si="16"/>
        <v>Thanh Tùng10A3</v>
      </c>
      <c r="AA181" s="49">
        <f t="shared" si="17"/>
        <v>1</v>
      </c>
    </row>
    <row r="182" spans="1:27" ht="21" customHeight="1" x14ac:dyDescent="0.25">
      <c r="A182" s="34">
        <v>178</v>
      </c>
      <c r="B182" s="95" t="s">
        <v>439</v>
      </c>
      <c r="C182" s="57" t="s">
        <v>57</v>
      </c>
      <c r="D182" s="58" t="s">
        <v>295</v>
      </c>
      <c r="E182" s="56" t="s">
        <v>8</v>
      </c>
      <c r="F182" s="56" t="s">
        <v>55</v>
      </c>
      <c r="G182" s="60">
        <v>28</v>
      </c>
      <c r="H182" s="59">
        <v>1</v>
      </c>
      <c r="I182" s="59"/>
      <c r="J182" s="57" t="s">
        <v>68</v>
      </c>
      <c r="K182" s="106">
        <v>416</v>
      </c>
      <c r="N182" s="78"/>
      <c r="O182" s="78"/>
      <c r="Q182" s="15"/>
      <c r="U182" s="99" t="str">
        <f t="shared" si="14"/>
        <v>Tuyền</v>
      </c>
      <c r="V182" s="49" t="str">
        <f t="shared" si="18"/>
        <v>Tuyền10A3</v>
      </c>
      <c r="W182" s="2">
        <f>COUNTIF($V$5:$V$469,V182)</f>
        <v>1</v>
      </c>
      <c r="X182" s="49" t="str">
        <f t="shared" si="15"/>
        <v>Nguyễn Thị Thanh</v>
      </c>
      <c r="Y182" s="99" t="str">
        <f t="shared" si="19"/>
        <v>Thanh</v>
      </c>
      <c r="Z182" s="49" t="str">
        <f t="shared" si="16"/>
        <v>Thanh Tuyền10A3</v>
      </c>
      <c r="AA182" s="49">
        <f t="shared" si="17"/>
        <v>1</v>
      </c>
    </row>
    <row r="183" spans="1:27" ht="21" customHeight="1" x14ac:dyDescent="0.25">
      <c r="A183" s="34">
        <v>179</v>
      </c>
      <c r="B183" s="95" t="s">
        <v>458</v>
      </c>
      <c r="C183" s="57" t="s">
        <v>807</v>
      </c>
      <c r="D183" s="58" t="s">
        <v>372</v>
      </c>
      <c r="E183" s="56" t="s">
        <v>8</v>
      </c>
      <c r="F183" s="56" t="s">
        <v>55</v>
      </c>
      <c r="G183" s="60">
        <v>18.25</v>
      </c>
      <c r="H183" s="59">
        <v>3</v>
      </c>
      <c r="I183" s="59"/>
      <c r="J183" s="57" t="s">
        <v>68</v>
      </c>
      <c r="K183" s="106">
        <v>419</v>
      </c>
      <c r="N183" s="78"/>
      <c r="O183" s="78"/>
      <c r="Q183" s="15"/>
      <c r="U183" s="99" t="str">
        <f t="shared" si="14"/>
        <v>Uyên</v>
      </c>
      <c r="V183" s="49" t="str">
        <f t="shared" si="18"/>
        <v>Uyên10A3</v>
      </c>
      <c r="W183" s="2">
        <f>COUNTIF($V$5:$V$465,V183)</f>
        <v>1</v>
      </c>
      <c r="X183" s="49" t="str">
        <f t="shared" si="15"/>
        <v>Đoàn Thụy Minh</v>
      </c>
      <c r="Y183" s="99" t="str">
        <f t="shared" si="19"/>
        <v>Minh</v>
      </c>
      <c r="Z183" s="49" t="str">
        <f t="shared" si="16"/>
        <v>Minh Uyên10A3</v>
      </c>
      <c r="AA183" s="49">
        <f t="shared" si="17"/>
        <v>1</v>
      </c>
    </row>
    <row r="184" spans="1:27" ht="21" customHeight="1" x14ac:dyDescent="0.25">
      <c r="A184" s="34">
        <v>180</v>
      </c>
      <c r="B184" s="95" t="s">
        <v>458</v>
      </c>
      <c r="C184" s="57" t="s">
        <v>622</v>
      </c>
      <c r="D184" s="58" t="s">
        <v>189</v>
      </c>
      <c r="E184" s="56" t="s">
        <v>10</v>
      </c>
      <c r="F184" s="56" t="s">
        <v>55</v>
      </c>
      <c r="G184" s="60">
        <v>19.25</v>
      </c>
      <c r="H184" s="59">
        <v>3</v>
      </c>
      <c r="I184" s="59"/>
      <c r="J184" s="57" t="s">
        <v>68</v>
      </c>
      <c r="K184" s="106">
        <v>425</v>
      </c>
      <c r="N184" s="78"/>
      <c r="O184" s="78"/>
      <c r="Q184" s="15"/>
      <c r="U184" s="99" t="str">
        <f t="shared" si="14"/>
        <v>Vĩ</v>
      </c>
      <c r="V184" s="49" t="str">
        <f t="shared" si="18"/>
        <v>Vĩ10A3</v>
      </c>
      <c r="W184" s="2">
        <f>COUNTIF($V$5:$V$465,V184)</f>
        <v>1</v>
      </c>
      <c r="X184" s="49" t="str">
        <f t="shared" si="15"/>
        <v>Hoàng Đại</v>
      </c>
      <c r="Y184" s="99" t="str">
        <f t="shared" si="19"/>
        <v>Đại</v>
      </c>
      <c r="Z184" s="49" t="str">
        <f t="shared" si="16"/>
        <v>Đại Vĩ10A3</v>
      </c>
      <c r="AA184" s="49">
        <f t="shared" si="17"/>
        <v>1</v>
      </c>
    </row>
    <row r="185" spans="1:27" ht="21" customHeight="1" x14ac:dyDescent="0.25">
      <c r="A185" s="34">
        <v>181</v>
      </c>
      <c r="B185" s="95" t="s">
        <v>438</v>
      </c>
      <c r="C185" s="57" t="s">
        <v>747</v>
      </c>
      <c r="D185" s="58" t="s">
        <v>394</v>
      </c>
      <c r="E185" s="56" t="s">
        <v>8</v>
      </c>
      <c r="F185" s="56" t="s">
        <v>55</v>
      </c>
      <c r="G185" s="60">
        <v>19.5</v>
      </c>
      <c r="H185" s="59">
        <v>2</v>
      </c>
      <c r="I185" s="59"/>
      <c r="J185" s="57" t="s">
        <v>68</v>
      </c>
      <c r="K185" s="106">
        <v>442</v>
      </c>
      <c r="N185" s="78"/>
      <c r="O185" s="78"/>
      <c r="Q185" s="15"/>
      <c r="U185" s="99" t="str">
        <f t="shared" si="14"/>
        <v>Vy</v>
      </c>
      <c r="V185" s="49" t="str">
        <f t="shared" si="18"/>
        <v>Vy10A3</v>
      </c>
      <c r="W185" s="2">
        <f>COUNTIF($V$5:$V$465,V185)</f>
        <v>1</v>
      </c>
      <c r="X185" s="49" t="str">
        <f t="shared" si="15"/>
        <v>Phan Nguyễn Huyền</v>
      </c>
      <c r="Y185" s="99" t="str">
        <f t="shared" si="19"/>
        <v>Huyền</v>
      </c>
      <c r="Z185" s="49" t="str">
        <f t="shared" si="16"/>
        <v>Huyền Vy10A3</v>
      </c>
      <c r="AA185" s="49">
        <f t="shared" si="17"/>
        <v>1</v>
      </c>
    </row>
    <row r="186" spans="1:27" ht="21" customHeight="1" x14ac:dyDescent="0.25">
      <c r="A186" s="34">
        <v>182</v>
      </c>
      <c r="B186" s="95" t="s">
        <v>441</v>
      </c>
      <c r="C186" s="57" t="s">
        <v>751</v>
      </c>
      <c r="D186" s="58" t="s">
        <v>332</v>
      </c>
      <c r="E186" s="56" t="s">
        <v>8</v>
      </c>
      <c r="F186" s="56" t="s">
        <v>55</v>
      </c>
      <c r="G186" s="60">
        <v>19.25</v>
      </c>
      <c r="H186" s="59">
        <v>2</v>
      </c>
      <c r="I186" s="59"/>
      <c r="J186" s="57" t="s">
        <v>68</v>
      </c>
      <c r="K186" s="106">
        <v>455</v>
      </c>
      <c r="N186" s="78"/>
      <c r="O186" s="78"/>
      <c r="Q186" s="15"/>
      <c r="U186" s="99" t="str">
        <f t="shared" si="14"/>
        <v>Yến</v>
      </c>
      <c r="V186" s="49" t="str">
        <f t="shared" si="18"/>
        <v>Yến10A3</v>
      </c>
      <c r="W186" s="2">
        <f>COUNTIF($V$5:$V$465,V186)</f>
        <v>1</v>
      </c>
      <c r="X186" s="49" t="str">
        <f t="shared" si="15"/>
        <v>Nguyễn Thị Hoàng</v>
      </c>
      <c r="Y186" s="99" t="str">
        <f t="shared" si="19"/>
        <v>Hoàng</v>
      </c>
      <c r="Z186" s="49" t="str">
        <f t="shared" si="16"/>
        <v>Hoàng Yến10A3</v>
      </c>
      <c r="AA186" s="49">
        <f t="shared" si="17"/>
        <v>1</v>
      </c>
    </row>
    <row r="187" spans="1:27" ht="21" customHeight="1" x14ac:dyDescent="0.25">
      <c r="A187" s="34">
        <v>183</v>
      </c>
      <c r="B187" s="95" t="s">
        <v>430</v>
      </c>
      <c r="C187" s="57" t="s">
        <v>783</v>
      </c>
      <c r="D187" s="58" t="s">
        <v>174</v>
      </c>
      <c r="E187" s="56" t="s">
        <v>8</v>
      </c>
      <c r="F187" s="56" t="s">
        <v>11</v>
      </c>
      <c r="G187" s="60">
        <v>20.75</v>
      </c>
      <c r="H187" s="59">
        <v>3</v>
      </c>
      <c r="I187" s="59"/>
      <c r="J187" s="57" t="s">
        <v>68</v>
      </c>
      <c r="K187" s="106">
        <v>4</v>
      </c>
      <c r="N187" s="78"/>
      <c r="O187" s="78"/>
      <c r="Q187" s="15"/>
      <c r="U187" s="99" t="str">
        <f t="shared" si="14"/>
        <v>Anh</v>
      </c>
      <c r="V187" s="49" t="str">
        <f t="shared" si="18"/>
        <v>Anh10A4</v>
      </c>
      <c r="W187" s="2">
        <f>COUNTIF($V$5:$V$469,V187)</f>
        <v>2</v>
      </c>
      <c r="X187" s="49" t="str">
        <f t="shared" si="15"/>
        <v>Chu Ngọc Phương</v>
      </c>
      <c r="Y187" s="99" t="str">
        <f t="shared" si="19"/>
        <v>Phương</v>
      </c>
      <c r="Z187" s="49" t="str">
        <f t="shared" si="16"/>
        <v>Phương Anh10A4</v>
      </c>
      <c r="AA187" s="49">
        <f t="shared" si="17"/>
        <v>1</v>
      </c>
    </row>
    <row r="188" spans="1:27" ht="21" customHeight="1" x14ac:dyDescent="0.25">
      <c r="A188" s="34">
        <v>184</v>
      </c>
      <c r="B188" s="95" t="s">
        <v>438</v>
      </c>
      <c r="C188" s="57" t="s">
        <v>652</v>
      </c>
      <c r="D188" s="58" t="s">
        <v>201</v>
      </c>
      <c r="E188" s="56" t="s">
        <v>8</v>
      </c>
      <c r="F188" s="56" t="s">
        <v>11</v>
      </c>
      <c r="G188" s="60">
        <v>24.5</v>
      </c>
      <c r="H188" s="59">
        <v>1</v>
      </c>
      <c r="I188" s="59"/>
      <c r="J188" s="57" t="s">
        <v>68</v>
      </c>
      <c r="K188" s="106">
        <v>5</v>
      </c>
      <c r="N188" s="78"/>
      <c r="O188" s="78"/>
      <c r="Q188" s="15"/>
      <c r="U188" s="99" t="str">
        <f t="shared" si="14"/>
        <v>Anh</v>
      </c>
      <c r="V188" s="49" t="str">
        <f t="shared" si="18"/>
        <v>Anh10A4</v>
      </c>
      <c r="W188" s="2">
        <f>COUNTIF($V$5:$V$465,V188)</f>
        <v>2</v>
      </c>
      <c r="X188" s="49" t="str">
        <f t="shared" si="15"/>
        <v>Đinh Thị Ngọc</v>
      </c>
      <c r="Y188" s="99" t="str">
        <f t="shared" si="19"/>
        <v>Ngọc</v>
      </c>
      <c r="Z188" s="49" t="str">
        <f t="shared" si="16"/>
        <v>Ngọc Anh10A4</v>
      </c>
      <c r="AA188" s="49">
        <f t="shared" si="17"/>
        <v>1</v>
      </c>
    </row>
    <row r="189" spans="1:27" ht="21" customHeight="1" x14ac:dyDescent="0.25">
      <c r="A189" s="34">
        <v>185</v>
      </c>
      <c r="B189" s="95" t="s">
        <v>432</v>
      </c>
      <c r="C189" s="57" t="s">
        <v>801</v>
      </c>
      <c r="D189" s="58" t="s">
        <v>178</v>
      </c>
      <c r="E189" s="56" t="s">
        <v>8</v>
      </c>
      <c r="F189" s="56" t="s">
        <v>11</v>
      </c>
      <c r="G189" s="60">
        <v>18.5</v>
      </c>
      <c r="H189" s="59">
        <v>3</v>
      </c>
      <c r="I189" s="59"/>
      <c r="J189" s="57" t="s">
        <v>107</v>
      </c>
      <c r="K189" s="106">
        <v>28</v>
      </c>
      <c r="N189" s="78"/>
      <c r="O189" s="78"/>
      <c r="U189" s="99" t="str">
        <f t="shared" si="14"/>
        <v>Cúc</v>
      </c>
      <c r="V189" s="49" t="str">
        <f t="shared" si="18"/>
        <v>Cúc10A4</v>
      </c>
      <c r="W189" s="2">
        <f>COUNTIF($V$5:$V$465,V189)</f>
        <v>1</v>
      </c>
      <c r="X189" s="49" t="str">
        <f t="shared" si="15"/>
        <v>Trương Thị Hồng</v>
      </c>
      <c r="Y189" s="99" t="str">
        <f t="shared" si="19"/>
        <v>Hồng</v>
      </c>
      <c r="Z189" s="49" t="str">
        <f t="shared" si="16"/>
        <v>Hồng Cúc10A4</v>
      </c>
      <c r="AA189" s="49">
        <f t="shared" si="17"/>
        <v>1</v>
      </c>
    </row>
    <row r="190" spans="1:27" ht="21" customHeight="1" x14ac:dyDescent="0.25">
      <c r="A190" s="34">
        <v>186</v>
      </c>
      <c r="B190" s="95" t="s">
        <v>458</v>
      </c>
      <c r="C190" s="57" t="s">
        <v>539</v>
      </c>
      <c r="D190" s="58" t="s">
        <v>191</v>
      </c>
      <c r="E190" s="56" t="s">
        <v>10</v>
      </c>
      <c r="F190" s="56" t="s">
        <v>11</v>
      </c>
      <c r="G190" s="60">
        <v>17.75</v>
      </c>
      <c r="H190" s="59">
        <v>1</v>
      </c>
      <c r="I190" s="59"/>
      <c r="J190" s="57" t="s">
        <v>68</v>
      </c>
      <c r="K190" s="106">
        <v>30</v>
      </c>
      <c r="N190" s="78"/>
      <c r="O190" s="78"/>
      <c r="Q190" s="15"/>
      <c r="U190" s="99" t="str">
        <f t="shared" si="14"/>
        <v>Cường</v>
      </c>
      <c r="V190" s="49" t="str">
        <f t="shared" si="18"/>
        <v>Cường10A4</v>
      </c>
      <c r="W190" s="2">
        <f>COUNTIF($V$5:$V$465,V190)</f>
        <v>1</v>
      </c>
      <c r="X190" s="49" t="str">
        <f t="shared" si="15"/>
        <v>Hứa Trí</v>
      </c>
      <c r="Y190" s="99" t="str">
        <f t="shared" si="19"/>
        <v>Trí</v>
      </c>
      <c r="Z190" s="49" t="str">
        <f t="shared" si="16"/>
        <v>Trí Cường10A4</v>
      </c>
      <c r="AA190" s="49">
        <f t="shared" si="17"/>
        <v>1</v>
      </c>
    </row>
    <row r="191" spans="1:27" ht="21" customHeight="1" x14ac:dyDescent="0.25">
      <c r="A191" s="34">
        <v>187</v>
      </c>
      <c r="B191" s="95" t="s">
        <v>439</v>
      </c>
      <c r="C191" s="57" t="s">
        <v>526</v>
      </c>
      <c r="D191" s="58" t="s">
        <v>223</v>
      </c>
      <c r="E191" s="56" t="s">
        <v>10</v>
      </c>
      <c r="F191" s="56" t="s">
        <v>11</v>
      </c>
      <c r="G191" s="60">
        <v>19</v>
      </c>
      <c r="H191" s="59">
        <v>1</v>
      </c>
      <c r="I191" s="59"/>
      <c r="J191" s="57" t="s">
        <v>69</v>
      </c>
      <c r="K191" s="106">
        <v>34</v>
      </c>
      <c r="N191" s="78"/>
      <c r="O191" s="78"/>
      <c r="Q191" s="15"/>
      <c r="U191" s="99" t="str">
        <f t="shared" si="14"/>
        <v>Dinh</v>
      </c>
      <c r="V191" s="49" t="str">
        <f t="shared" si="18"/>
        <v>Dinh10A4</v>
      </c>
      <c r="W191" s="2">
        <f>COUNTIF($V$5:$V$465,V191)</f>
        <v>1</v>
      </c>
      <c r="X191" s="49" t="str">
        <f t="shared" si="15"/>
        <v>Võ Quốc</v>
      </c>
      <c r="Y191" s="99" t="str">
        <f t="shared" si="19"/>
        <v>Quốc</v>
      </c>
      <c r="Z191" s="49" t="str">
        <f t="shared" si="16"/>
        <v>Quốc Dinh10A4</v>
      </c>
      <c r="AA191" s="49">
        <f t="shared" si="17"/>
        <v>1</v>
      </c>
    </row>
    <row r="192" spans="1:27" ht="21" customHeight="1" x14ac:dyDescent="0.25">
      <c r="A192" s="34">
        <v>188</v>
      </c>
      <c r="B192" s="95" t="s">
        <v>441</v>
      </c>
      <c r="C192" s="57" t="s">
        <v>577</v>
      </c>
      <c r="D192" s="58" t="s">
        <v>252</v>
      </c>
      <c r="E192" s="56" t="s">
        <v>10</v>
      </c>
      <c r="F192" s="56" t="s">
        <v>11</v>
      </c>
      <c r="G192" s="60">
        <v>19.25</v>
      </c>
      <c r="H192" s="59">
        <v>2</v>
      </c>
      <c r="I192" s="59"/>
      <c r="J192" s="57" t="s">
        <v>67</v>
      </c>
      <c r="K192" s="106">
        <v>38</v>
      </c>
      <c r="N192" s="78"/>
      <c r="O192" s="78"/>
      <c r="Q192" s="15"/>
      <c r="U192" s="99" t="str">
        <f t="shared" si="14"/>
        <v>Dũng</v>
      </c>
      <c r="V192" s="49" t="str">
        <f t="shared" si="18"/>
        <v>Dũng10A4</v>
      </c>
      <c r="W192" s="2">
        <f>COUNTIF($V$5:$V$469,V192)</f>
        <v>1</v>
      </c>
      <c r="X192" s="49" t="str">
        <f t="shared" si="15"/>
        <v>Trịnh Văn</v>
      </c>
      <c r="Y192" s="99" t="str">
        <f t="shared" si="19"/>
        <v>Văn</v>
      </c>
      <c r="Z192" s="49" t="str">
        <f t="shared" si="16"/>
        <v>Văn Dũng10A4</v>
      </c>
      <c r="AA192" s="49">
        <f t="shared" si="17"/>
        <v>1</v>
      </c>
    </row>
    <row r="193" spans="1:27" ht="21" customHeight="1" x14ac:dyDescent="0.25">
      <c r="A193" s="34">
        <v>189</v>
      </c>
      <c r="B193" s="95" t="s">
        <v>437</v>
      </c>
      <c r="C193" s="57" t="s">
        <v>856</v>
      </c>
      <c r="D193" s="58" t="s">
        <v>198</v>
      </c>
      <c r="E193" s="56" t="s">
        <v>8</v>
      </c>
      <c r="F193" s="56" t="s">
        <v>11</v>
      </c>
      <c r="G193" s="60">
        <v>19.5</v>
      </c>
      <c r="H193" s="59">
        <v>1</v>
      </c>
      <c r="I193" s="59"/>
      <c r="J193" s="57" t="s">
        <v>68</v>
      </c>
      <c r="K193" s="106">
        <v>47</v>
      </c>
      <c r="N193" s="78"/>
      <c r="O193" s="78"/>
      <c r="Q193" s="15"/>
      <c r="U193" s="99" t="str">
        <f t="shared" si="14"/>
        <v>Dương</v>
      </c>
      <c r="V193" s="49" t="str">
        <f t="shared" si="18"/>
        <v>Dương10A4</v>
      </c>
      <c r="W193" s="2">
        <f>COUNTIF($V$5:$V$465,V193)</f>
        <v>1</v>
      </c>
      <c r="X193" s="49" t="str">
        <f t="shared" si="15"/>
        <v>Nguyễn Thùy</v>
      </c>
      <c r="Y193" s="99" t="str">
        <f t="shared" si="19"/>
        <v>Thùy</v>
      </c>
      <c r="Z193" s="49" t="str">
        <f t="shared" si="16"/>
        <v>Thùy Dương10A4</v>
      </c>
      <c r="AA193" s="49">
        <f t="shared" si="17"/>
        <v>1</v>
      </c>
    </row>
    <row r="194" spans="1:27" ht="21" customHeight="1" x14ac:dyDescent="0.25">
      <c r="A194" s="34">
        <v>190</v>
      </c>
      <c r="B194" s="95" t="s">
        <v>440</v>
      </c>
      <c r="C194" s="57" t="s">
        <v>483</v>
      </c>
      <c r="D194" s="58" t="s">
        <v>282</v>
      </c>
      <c r="E194" s="56" t="s">
        <v>10</v>
      </c>
      <c r="F194" s="56" t="s">
        <v>11</v>
      </c>
      <c r="G194" s="60">
        <v>23.75</v>
      </c>
      <c r="H194" s="59">
        <v>1</v>
      </c>
      <c r="I194" s="59"/>
      <c r="J194" s="57" t="s">
        <v>109</v>
      </c>
      <c r="K194" s="106">
        <v>58</v>
      </c>
      <c r="N194" s="78"/>
      <c r="O194" s="78"/>
      <c r="Q194" s="15"/>
      <c r="U194" s="99" t="str">
        <f t="shared" si="14"/>
        <v>Đăng</v>
      </c>
      <c r="V194" s="49" t="str">
        <f t="shared" si="18"/>
        <v>Đăng10A4</v>
      </c>
      <c r="W194" s="2">
        <f>COUNTIF($V$5:$V$465,V194)</f>
        <v>1</v>
      </c>
      <c r="X194" s="49" t="str">
        <f t="shared" si="15"/>
        <v>Nguyễn Văn Hải</v>
      </c>
      <c r="Y194" s="99" t="str">
        <f t="shared" si="19"/>
        <v>Hải</v>
      </c>
      <c r="Z194" s="49" t="str">
        <f t="shared" si="16"/>
        <v>Hải Đăng10A4</v>
      </c>
      <c r="AA194" s="49">
        <f t="shared" si="17"/>
        <v>1</v>
      </c>
    </row>
    <row r="195" spans="1:27" ht="21" customHeight="1" x14ac:dyDescent="0.25">
      <c r="A195" s="34">
        <v>191</v>
      </c>
      <c r="B195" s="95" t="s">
        <v>439</v>
      </c>
      <c r="C195" s="57" t="s">
        <v>480</v>
      </c>
      <c r="D195" s="58" t="s">
        <v>225</v>
      </c>
      <c r="E195" s="56" t="s">
        <v>10</v>
      </c>
      <c r="F195" s="56" t="s">
        <v>11</v>
      </c>
      <c r="G195" s="60">
        <v>24.25</v>
      </c>
      <c r="H195" s="59">
        <v>1</v>
      </c>
      <c r="I195" s="59"/>
      <c r="J195" s="57" t="s">
        <v>68</v>
      </c>
      <c r="K195" s="106">
        <v>60</v>
      </c>
      <c r="N195" s="78"/>
      <c r="O195" s="78"/>
      <c r="Q195" s="15"/>
      <c r="U195" s="99" t="str">
        <f t="shared" si="14"/>
        <v>Đức</v>
      </c>
      <c r="V195" s="49" t="str">
        <f t="shared" si="18"/>
        <v>Đức10A4</v>
      </c>
      <c r="W195" s="2">
        <f>COUNTIF($V$5:$V$465,V195)</f>
        <v>1</v>
      </c>
      <c r="X195" s="49" t="str">
        <f t="shared" si="15"/>
        <v>Nguyễn Trí</v>
      </c>
      <c r="Y195" s="99" t="str">
        <f t="shared" si="19"/>
        <v>Trí</v>
      </c>
      <c r="Z195" s="49" t="str">
        <f t="shared" si="16"/>
        <v>Trí Đức10A4</v>
      </c>
      <c r="AA195" s="49">
        <f t="shared" si="17"/>
        <v>1</v>
      </c>
    </row>
    <row r="196" spans="1:27" ht="21" customHeight="1" x14ac:dyDescent="0.25">
      <c r="A196" s="34">
        <v>192</v>
      </c>
      <c r="B196" s="95" t="s">
        <v>437</v>
      </c>
      <c r="C196" s="57" t="s">
        <v>825</v>
      </c>
      <c r="D196" s="58" t="s">
        <v>240</v>
      </c>
      <c r="E196" s="56" t="s">
        <v>8</v>
      </c>
      <c r="F196" s="56" t="s">
        <v>11</v>
      </c>
      <c r="G196" s="60">
        <v>19</v>
      </c>
      <c r="H196" s="59">
        <v>1</v>
      </c>
      <c r="I196" s="59"/>
      <c r="J196" s="57" t="s">
        <v>68</v>
      </c>
      <c r="K196" s="106">
        <v>79</v>
      </c>
      <c r="N196" s="78"/>
      <c r="O196" s="78"/>
      <c r="Q196" s="15"/>
      <c r="U196" s="99" t="str">
        <f t="shared" si="14"/>
        <v>Hân</v>
      </c>
      <c r="V196" s="49" t="str">
        <f t="shared" si="18"/>
        <v>Hân10A4</v>
      </c>
      <c r="W196" s="2">
        <f>COUNTIF($V$5:$V$465,V196)</f>
        <v>1</v>
      </c>
      <c r="X196" s="49" t="str">
        <f t="shared" si="15"/>
        <v>Lê Thị Bích</v>
      </c>
      <c r="Y196" s="99" t="str">
        <f t="shared" si="19"/>
        <v>Bích</v>
      </c>
      <c r="Z196" s="49" t="str">
        <f t="shared" si="16"/>
        <v>Bích Hân10A4</v>
      </c>
      <c r="AA196" s="49">
        <f t="shared" si="17"/>
        <v>1</v>
      </c>
    </row>
    <row r="197" spans="1:27" ht="21" customHeight="1" x14ac:dyDescent="0.25">
      <c r="A197" s="34">
        <v>193</v>
      </c>
      <c r="B197" s="95" t="s">
        <v>437</v>
      </c>
      <c r="C197" s="57" t="s">
        <v>874</v>
      </c>
      <c r="D197" s="58" t="s">
        <v>248</v>
      </c>
      <c r="E197" s="56" t="s">
        <v>10</v>
      </c>
      <c r="F197" s="56" t="s">
        <v>11</v>
      </c>
      <c r="G197" s="60">
        <v>17</v>
      </c>
      <c r="H197" s="59">
        <v>1</v>
      </c>
      <c r="I197" s="59"/>
      <c r="J197" s="57" t="s">
        <v>68</v>
      </c>
      <c r="K197" s="106">
        <v>84</v>
      </c>
      <c r="N197" s="78"/>
      <c r="O197" s="78"/>
      <c r="Q197" s="15"/>
      <c r="U197" s="99" t="str">
        <f t="shared" ref="U197:U260" si="20">RIGHT(C197,LEN(C197)-FIND("@",SUBSTITUTE(C197," ","@",LEN(C197)-LEN(SUBSTITUTE(C197," ","")))))</f>
        <v>Hậu</v>
      </c>
      <c r="V197" s="49" t="str">
        <f t="shared" si="18"/>
        <v>Hậu10A4</v>
      </c>
      <c r="W197" s="2">
        <f>COUNTIF($V$5:$V$469,V197)</f>
        <v>1</v>
      </c>
      <c r="X197" s="49" t="str">
        <f t="shared" ref="X197:X260" si="21">LEFT(C197,LEN(C197)-LEN(U197)-1)</f>
        <v>Nguyễn Trung</v>
      </c>
      <c r="Y197" s="99" t="str">
        <f t="shared" si="19"/>
        <v>Trung</v>
      </c>
      <c r="Z197" s="49" t="str">
        <f t="shared" ref="Z197:Z260" si="22">Y197&amp;" "&amp;U197&amp;F197</f>
        <v>Trung Hậu10A4</v>
      </c>
      <c r="AA197" s="49">
        <f t="shared" ref="AA197:AA260" si="23">COUNTIF($Z$5:$Z$480,Z197)</f>
        <v>1</v>
      </c>
    </row>
    <row r="198" spans="1:27" ht="21" customHeight="1" x14ac:dyDescent="0.25">
      <c r="A198" s="34">
        <v>194</v>
      </c>
      <c r="B198" s="95" t="s">
        <v>439</v>
      </c>
      <c r="C198" s="57" t="s">
        <v>565</v>
      </c>
      <c r="D198" s="58" t="s">
        <v>245</v>
      </c>
      <c r="E198" s="56" t="s">
        <v>10</v>
      </c>
      <c r="F198" s="56" t="s">
        <v>11</v>
      </c>
      <c r="G198" s="60">
        <v>22.25</v>
      </c>
      <c r="H198" s="59">
        <v>2</v>
      </c>
      <c r="I198" s="59"/>
      <c r="J198" s="57" t="s">
        <v>68</v>
      </c>
      <c r="K198" s="106">
        <v>140</v>
      </c>
      <c r="N198" s="78"/>
      <c r="O198" s="78"/>
      <c r="Q198" s="15"/>
      <c r="U198" s="99" t="str">
        <f t="shared" si="20"/>
        <v>Khương</v>
      </c>
      <c r="V198" s="49" t="str">
        <f t="shared" ref="V198:V261" si="24">U198&amp;F198</f>
        <v>Khương10A4</v>
      </c>
      <c r="W198" s="2">
        <f>COUNTIF($V$5:$V$465,V198)</f>
        <v>1</v>
      </c>
      <c r="X198" s="49" t="str">
        <f t="shared" si="21"/>
        <v>Nguyễn An</v>
      </c>
      <c r="Y198" s="99" t="str">
        <f t="shared" ref="Y198:Y261" si="25">RIGHT(X198,LEN(X198)-FIND("@",SUBSTITUTE(X198," ","@",LEN(X198)-LEN(SUBSTITUTE(X198," ","")))))</f>
        <v>An</v>
      </c>
      <c r="Z198" s="49" t="str">
        <f t="shared" si="22"/>
        <v>An Khương10A4</v>
      </c>
      <c r="AA198" s="49">
        <f t="shared" si="23"/>
        <v>1</v>
      </c>
    </row>
    <row r="199" spans="1:27" ht="21" customHeight="1" x14ac:dyDescent="0.25">
      <c r="A199" s="34">
        <v>195</v>
      </c>
      <c r="B199" s="95" t="s">
        <v>437</v>
      </c>
      <c r="C199" s="57" t="s">
        <v>875</v>
      </c>
      <c r="D199" s="58" t="s">
        <v>277</v>
      </c>
      <c r="E199" s="56" t="s">
        <v>10</v>
      </c>
      <c r="F199" s="56" t="s">
        <v>11</v>
      </c>
      <c r="G199" s="60">
        <v>20.5</v>
      </c>
      <c r="H199" s="59">
        <v>1</v>
      </c>
      <c r="I199" s="59"/>
      <c r="J199" s="57" t="s">
        <v>171</v>
      </c>
      <c r="K199" s="106">
        <v>145</v>
      </c>
      <c r="N199" s="78"/>
      <c r="O199" s="78"/>
      <c r="Q199" s="15"/>
      <c r="U199" s="99" t="str">
        <f t="shared" si="20"/>
        <v>Kiệt</v>
      </c>
      <c r="V199" s="49" t="str">
        <f t="shared" si="24"/>
        <v>Kiệt10A4</v>
      </c>
      <c r="W199" s="2">
        <f>COUNTIF($V$5:$V$465,V199)</f>
        <v>1</v>
      </c>
      <c r="X199" s="49" t="str">
        <f t="shared" si="21"/>
        <v>Trần Gia</v>
      </c>
      <c r="Y199" s="99" t="str">
        <f t="shared" si="25"/>
        <v>Gia</v>
      </c>
      <c r="Z199" s="49" t="str">
        <f t="shared" si="22"/>
        <v>Gia Kiệt10A4</v>
      </c>
      <c r="AA199" s="49">
        <f t="shared" si="23"/>
        <v>1</v>
      </c>
    </row>
    <row r="200" spans="1:27" ht="21" customHeight="1" x14ac:dyDescent="0.25">
      <c r="A200" s="34">
        <v>196</v>
      </c>
      <c r="B200" s="95" t="s">
        <v>441</v>
      </c>
      <c r="C200" s="57" t="s">
        <v>593</v>
      </c>
      <c r="D200" s="58" t="s">
        <v>301</v>
      </c>
      <c r="E200" s="56" t="s">
        <v>10</v>
      </c>
      <c r="F200" s="56" t="s">
        <v>11</v>
      </c>
      <c r="G200" s="60">
        <v>18</v>
      </c>
      <c r="H200" s="59">
        <v>2</v>
      </c>
      <c r="I200" s="59"/>
      <c r="J200" s="57" t="s">
        <v>68</v>
      </c>
      <c r="K200" s="106">
        <v>149</v>
      </c>
      <c r="N200" s="78"/>
      <c r="O200" s="78"/>
      <c r="Q200" s="15"/>
      <c r="U200" s="99" t="str">
        <f t="shared" si="20"/>
        <v>Lâm</v>
      </c>
      <c r="V200" s="49" t="str">
        <f t="shared" si="24"/>
        <v>Lâm10A4</v>
      </c>
      <c r="W200" s="2">
        <f>COUNTIF($V$5:$V$465,V200)</f>
        <v>1</v>
      </c>
      <c r="X200" s="49" t="str">
        <f t="shared" si="21"/>
        <v>Nguyễn Viết Đại</v>
      </c>
      <c r="Y200" s="99" t="str">
        <f t="shared" si="25"/>
        <v>Đại</v>
      </c>
      <c r="Z200" s="49" t="str">
        <f t="shared" si="22"/>
        <v>Đại Lâm10A4</v>
      </c>
      <c r="AA200" s="49">
        <f t="shared" si="23"/>
        <v>1</v>
      </c>
    </row>
    <row r="201" spans="1:27" ht="21" customHeight="1" x14ac:dyDescent="0.25">
      <c r="A201" s="34">
        <v>197</v>
      </c>
      <c r="B201" s="95" t="s">
        <v>438</v>
      </c>
      <c r="C201" s="57" t="s">
        <v>668</v>
      </c>
      <c r="D201" s="58" t="s">
        <v>280</v>
      </c>
      <c r="E201" s="56" t="s">
        <v>8</v>
      </c>
      <c r="F201" s="56" t="s">
        <v>11</v>
      </c>
      <c r="G201" s="60">
        <v>22.75</v>
      </c>
      <c r="H201" s="59">
        <v>1</v>
      </c>
      <c r="I201" s="59"/>
      <c r="J201" s="57" t="s">
        <v>98</v>
      </c>
      <c r="K201" s="106">
        <v>152</v>
      </c>
      <c r="N201" s="78"/>
      <c r="O201" s="78"/>
      <c r="U201" s="99" t="str">
        <f t="shared" si="20"/>
        <v>Linh</v>
      </c>
      <c r="V201" s="49" t="str">
        <f t="shared" si="24"/>
        <v>Linh10A4</v>
      </c>
      <c r="W201" s="2">
        <f>COUNTIF($V$5:$V$465,V201)</f>
        <v>1</v>
      </c>
      <c r="X201" s="49" t="str">
        <f t="shared" si="21"/>
        <v>Bùi Thị Ngọc</v>
      </c>
      <c r="Y201" s="99" t="str">
        <f t="shared" si="25"/>
        <v>Ngọc</v>
      </c>
      <c r="Z201" s="49" t="str">
        <f t="shared" si="22"/>
        <v>Ngọc Linh10A4</v>
      </c>
      <c r="AA201" s="49">
        <f t="shared" si="23"/>
        <v>1</v>
      </c>
    </row>
    <row r="202" spans="1:27" ht="21" customHeight="1" x14ac:dyDescent="0.25">
      <c r="A202" s="34">
        <v>198</v>
      </c>
      <c r="B202" s="95" t="s">
        <v>439</v>
      </c>
      <c r="C202" s="57" t="s">
        <v>641</v>
      </c>
      <c r="D202" s="58" t="s">
        <v>283</v>
      </c>
      <c r="E202" s="56" t="s">
        <v>8</v>
      </c>
      <c r="F202" s="56" t="s">
        <v>11</v>
      </c>
      <c r="G202" s="60">
        <v>26.25</v>
      </c>
      <c r="H202" s="59">
        <v>1</v>
      </c>
      <c r="I202" s="59"/>
      <c r="J202" s="57" t="s">
        <v>79</v>
      </c>
      <c r="K202" s="106">
        <v>163</v>
      </c>
      <c r="N202" s="78"/>
      <c r="O202" s="78"/>
      <c r="Q202" s="15"/>
      <c r="U202" s="99" t="str">
        <f t="shared" si="20"/>
        <v>Loan</v>
      </c>
      <c r="V202" s="49" t="str">
        <f t="shared" si="24"/>
        <v>Loan10A4</v>
      </c>
      <c r="W202" s="2">
        <f>COUNTIF($V$5:$V$469,V202)</f>
        <v>1</v>
      </c>
      <c r="X202" s="49" t="str">
        <f t="shared" si="21"/>
        <v>Nguyễn Ngọc Thanh</v>
      </c>
      <c r="Y202" s="99" t="str">
        <f t="shared" si="25"/>
        <v>Thanh</v>
      </c>
      <c r="Z202" s="49" t="str">
        <f t="shared" si="22"/>
        <v>Thanh Loan10A4</v>
      </c>
      <c r="AA202" s="49">
        <f t="shared" si="23"/>
        <v>1</v>
      </c>
    </row>
    <row r="203" spans="1:27" ht="21" customHeight="1" x14ac:dyDescent="0.25">
      <c r="A203" s="34">
        <v>199</v>
      </c>
      <c r="B203" s="95" t="s">
        <v>439</v>
      </c>
      <c r="C203" s="57" t="s">
        <v>736</v>
      </c>
      <c r="D203" s="58" t="s">
        <v>189</v>
      </c>
      <c r="E203" s="56" t="s">
        <v>8</v>
      </c>
      <c r="F203" s="56" t="s">
        <v>11</v>
      </c>
      <c r="G203" s="60">
        <v>22</v>
      </c>
      <c r="H203" s="59">
        <v>2</v>
      </c>
      <c r="I203" s="59"/>
      <c r="J203" s="57" t="s">
        <v>68</v>
      </c>
      <c r="K203" s="106">
        <v>172</v>
      </c>
      <c r="N203" s="78"/>
      <c r="O203" s="78"/>
      <c r="Q203" s="15"/>
      <c r="U203" s="99" t="str">
        <f t="shared" si="20"/>
        <v>Mai</v>
      </c>
      <c r="V203" s="49" t="str">
        <f t="shared" si="24"/>
        <v>Mai10A4</v>
      </c>
      <c r="W203" s="2">
        <f>COUNTIF($V$5:$V$465,V203)</f>
        <v>2</v>
      </c>
      <c r="X203" s="49" t="str">
        <f t="shared" si="21"/>
        <v>Huỳnh Thị Thu</v>
      </c>
      <c r="Y203" s="99" t="str">
        <f t="shared" si="25"/>
        <v>Thu</v>
      </c>
      <c r="Z203" s="49" t="str">
        <f t="shared" si="22"/>
        <v>Thu Mai10A4</v>
      </c>
      <c r="AA203" s="49">
        <f t="shared" si="23"/>
        <v>1</v>
      </c>
    </row>
    <row r="204" spans="1:27" ht="21" customHeight="1" x14ac:dyDescent="0.25">
      <c r="A204" s="34">
        <v>200</v>
      </c>
      <c r="B204" s="95" t="s">
        <v>435</v>
      </c>
      <c r="C204" s="57" t="s">
        <v>134</v>
      </c>
      <c r="D204" s="58" t="s">
        <v>188</v>
      </c>
      <c r="E204" s="56" t="s">
        <v>8</v>
      </c>
      <c r="F204" s="56" t="s">
        <v>11</v>
      </c>
      <c r="G204" s="60">
        <v>19.5</v>
      </c>
      <c r="H204" s="59">
        <v>2</v>
      </c>
      <c r="I204" s="59"/>
      <c r="J204" s="57" t="s">
        <v>68</v>
      </c>
      <c r="K204" s="106">
        <v>173</v>
      </c>
      <c r="N204" s="78"/>
      <c r="O204" s="78"/>
      <c r="Q204" s="15"/>
      <c r="U204" s="99" t="str">
        <f t="shared" si="20"/>
        <v>Mai</v>
      </c>
      <c r="V204" s="49" t="str">
        <f t="shared" si="24"/>
        <v>Mai10A4</v>
      </c>
      <c r="W204" s="2">
        <f>COUNTIF($V$5:$V$465,V204)</f>
        <v>2</v>
      </c>
      <c r="X204" s="49" t="str">
        <f t="shared" si="21"/>
        <v>Nguyễn Ngọc</v>
      </c>
      <c r="Y204" s="99" t="str">
        <f t="shared" si="25"/>
        <v>Ngọc</v>
      </c>
      <c r="Z204" s="49" t="str">
        <f t="shared" si="22"/>
        <v>Ngọc Mai10A4</v>
      </c>
      <c r="AA204" s="49">
        <f t="shared" si="23"/>
        <v>1</v>
      </c>
    </row>
    <row r="205" spans="1:27" ht="21" customHeight="1" x14ac:dyDescent="0.25">
      <c r="A205" s="34">
        <v>201</v>
      </c>
      <c r="B205" s="95" t="s">
        <v>438</v>
      </c>
      <c r="C205" s="57" t="s">
        <v>556</v>
      </c>
      <c r="D205" s="58" t="s">
        <v>201</v>
      </c>
      <c r="E205" s="56" t="s">
        <v>10</v>
      </c>
      <c r="F205" s="56" t="s">
        <v>11</v>
      </c>
      <c r="G205" s="60">
        <v>23.5</v>
      </c>
      <c r="H205" s="59">
        <v>2</v>
      </c>
      <c r="I205" s="59"/>
      <c r="J205" s="57" t="s">
        <v>68</v>
      </c>
      <c r="K205" s="106">
        <v>193</v>
      </c>
      <c r="N205" s="78"/>
      <c r="O205" s="78"/>
      <c r="Q205" s="15"/>
      <c r="U205" s="99" t="str">
        <f t="shared" si="20"/>
        <v>Nam</v>
      </c>
      <c r="V205" s="49" t="str">
        <f t="shared" si="24"/>
        <v>Nam10A4</v>
      </c>
      <c r="W205" s="2">
        <f>COUNTIF($V$5:$V$465,V205)</f>
        <v>1</v>
      </c>
      <c r="X205" s="49" t="str">
        <f t="shared" si="21"/>
        <v>Nguyễn Trung Hiếu</v>
      </c>
      <c r="Y205" s="99" t="str">
        <f t="shared" si="25"/>
        <v>Hiếu</v>
      </c>
      <c r="Z205" s="49" t="str">
        <f t="shared" si="22"/>
        <v>Hiếu Nam10A4</v>
      </c>
      <c r="AA205" s="49">
        <f t="shared" si="23"/>
        <v>1</v>
      </c>
    </row>
    <row r="206" spans="1:27" ht="21" customHeight="1" x14ac:dyDescent="0.25">
      <c r="A206" s="34">
        <v>202</v>
      </c>
      <c r="B206" s="95" t="s">
        <v>440</v>
      </c>
      <c r="C206" s="57" t="s">
        <v>124</v>
      </c>
      <c r="D206" s="58" t="s">
        <v>186</v>
      </c>
      <c r="E206" s="56" t="s">
        <v>8</v>
      </c>
      <c r="F206" s="56" t="s">
        <v>11</v>
      </c>
      <c r="G206" s="60">
        <v>20.25</v>
      </c>
      <c r="H206" s="59">
        <v>1</v>
      </c>
      <c r="I206" s="59"/>
      <c r="J206" s="57" t="s">
        <v>109</v>
      </c>
      <c r="K206" s="106">
        <v>216</v>
      </c>
      <c r="N206" s="78"/>
      <c r="O206" s="78"/>
      <c r="Q206" s="15"/>
      <c r="U206" s="99" t="str">
        <f t="shared" si="20"/>
        <v>Ngọc</v>
      </c>
      <c r="V206" s="49" t="str">
        <f t="shared" si="24"/>
        <v>Ngọc10A4</v>
      </c>
      <c r="W206" s="2">
        <f>COUNTIF($V$5:$V$465,V206)</f>
        <v>2</v>
      </c>
      <c r="X206" s="49" t="str">
        <f t="shared" si="21"/>
        <v>Nguyễn Thị Hồng</v>
      </c>
      <c r="Y206" s="99" t="str">
        <f t="shared" si="25"/>
        <v>Hồng</v>
      </c>
      <c r="Z206" s="49" t="str">
        <f t="shared" si="22"/>
        <v>Hồng Ngọc10A4</v>
      </c>
      <c r="AA206" s="49">
        <f t="shared" si="23"/>
        <v>1</v>
      </c>
    </row>
    <row r="207" spans="1:27" ht="21" customHeight="1" x14ac:dyDescent="0.25">
      <c r="A207" s="34">
        <v>203</v>
      </c>
      <c r="B207" s="95" t="s">
        <v>437</v>
      </c>
      <c r="C207" s="57" t="s">
        <v>902</v>
      </c>
      <c r="D207" s="58" t="s">
        <v>265</v>
      </c>
      <c r="E207" s="56" t="s">
        <v>8</v>
      </c>
      <c r="F207" s="56" t="s">
        <v>11</v>
      </c>
      <c r="G207" s="60">
        <v>22.25</v>
      </c>
      <c r="H207" s="59">
        <v>1</v>
      </c>
      <c r="I207" s="59"/>
      <c r="J207" s="57" t="s">
        <v>171</v>
      </c>
      <c r="K207" s="106">
        <v>218</v>
      </c>
      <c r="N207" s="78"/>
      <c r="O207" s="78"/>
      <c r="Q207" s="15"/>
      <c r="U207" s="99" t="str">
        <f t="shared" si="20"/>
        <v>Ngọc</v>
      </c>
      <c r="V207" s="49" t="str">
        <f t="shared" si="24"/>
        <v>Ngọc10A4</v>
      </c>
      <c r="W207" s="2">
        <f>COUNTIF($V$5:$V$469,V207)</f>
        <v>2</v>
      </c>
      <c r="X207" s="49" t="str">
        <f t="shared" si="21"/>
        <v>Phan Nguyễn Thúy</v>
      </c>
      <c r="Y207" s="99" t="str">
        <f t="shared" si="25"/>
        <v>Thúy</v>
      </c>
      <c r="Z207" s="49" t="str">
        <f t="shared" si="22"/>
        <v>Thúy Ngọc10A4</v>
      </c>
      <c r="AA207" s="49">
        <f t="shared" si="23"/>
        <v>1</v>
      </c>
    </row>
    <row r="208" spans="1:27" ht="21" customHeight="1" x14ac:dyDescent="0.25">
      <c r="A208" s="34">
        <v>204</v>
      </c>
      <c r="B208" s="95" t="s">
        <v>439</v>
      </c>
      <c r="C208" s="23" t="s">
        <v>508</v>
      </c>
      <c r="D208" s="22" t="s">
        <v>204</v>
      </c>
      <c r="E208" s="28" t="s">
        <v>10</v>
      </c>
      <c r="F208" s="56" t="s">
        <v>11</v>
      </c>
      <c r="G208" s="60">
        <v>21.25</v>
      </c>
      <c r="H208" s="22">
        <v>1</v>
      </c>
      <c r="I208" s="22"/>
      <c r="J208" s="57" t="s">
        <v>81</v>
      </c>
      <c r="K208" s="106">
        <v>226</v>
      </c>
      <c r="N208" s="78"/>
      <c r="O208" s="78"/>
      <c r="Q208" s="15"/>
      <c r="U208" s="99" t="str">
        <f t="shared" si="20"/>
        <v>Nhân</v>
      </c>
      <c r="V208" s="49" t="str">
        <f t="shared" si="24"/>
        <v>Nhân10A4</v>
      </c>
      <c r="W208" s="2">
        <f>COUNTIF($V$5:$V$465,V208)</f>
        <v>1</v>
      </c>
      <c r="X208" s="49" t="str">
        <f t="shared" si="21"/>
        <v>Nguyễn Thành</v>
      </c>
      <c r="Y208" s="99" t="str">
        <f t="shared" si="25"/>
        <v>Thành</v>
      </c>
      <c r="Z208" s="49" t="str">
        <f t="shared" si="22"/>
        <v>Thành Nhân10A4</v>
      </c>
      <c r="AA208" s="49">
        <f t="shared" si="23"/>
        <v>1</v>
      </c>
    </row>
    <row r="209" spans="1:27" ht="21" customHeight="1" x14ac:dyDescent="0.25">
      <c r="A209" s="34">
        <v>205</v>
      </c>
      <c r="B209" s="95" t="s">
        <v>439</v>
      </c>
      <c r="C209" s="57" t="s">
        <v>724</v>
      </c>
      <c r="D209" s="58" t="s">
        <v>316</v>
      </c>
      <c r="E209" s="56" t="s">
        <v>8</v>
      </c>
      <c r="F209" s="56" t="s">
        <v>11</v>
      </c>
      <c r="G209" s="60">
        <v>23.25</v>
      </c>
      <c r="H209" s="59">
        <v>2</v>
      </c>
      <c r="I209" s="59"/>
      <c r="J209" s="57" t="s">
        <v>68</v>
      </c>
      <c r="K209" s="106">
        <v>234</v>
      </c>
      <c r="N209" s="78"/>
      <c r="O209" s="78"/>
      <c r="Q209" s="15"/>
      <c r="U209" s="99" t="str">
        <f t="shared" si="20"/>
        <v>Nhi</v>
      </c>
      <c r="V209" s="49" t="str">
        <f t="shared" si="24"/>
        <v>Nhi10A4</v>
      </c>
      <c r="W209" s="2">
        <f>COUNTIF($V$5:$V$465,V209)</f>
        <v>1</v>
      </c>
      <c r="X209" s="49" t="str">
        <f t="shared" si="21"/>
        <v>Nguyễn Uyên</v>
      </c>
      <c r="Y209" s="99" t="str">
        <f t="shared" si="25"/>
        <v>Uyên</v>
      </c>
      <c r="Z209" s="49" t="str">
        <f t="shared" si="22"/>
        <v>Uyên Nhi10A4</v>
      </c>
      <c r="AA209" s="49">
        <f t="shared" si="23"/>
        <v>1</v>
      </c>
    </row>
    <row r="210" spans="1:27" ht="21" customHeight="1" x14ac:dyDescent="0.25">
      <c r="A210" s="34">
        <v>206</v>
      </c>
      <c r="B210" s="95" t="s">
        <v>440</v>
      </c>
      <c r="C210" s="57" t="s">
        <v>600</v>
      </c>
      <c r="D210" s="58" t="s">
        <v>291</v>
      </c>
      <c r="E210" s="56" t="s">
        <v>10</v>
      </c>
      <c r="F210" s="56" t="s">
        <v>11</v>
      </c>
      <c r="G210" s="60">
        <v>17.5</v>
      </c>
      <c r="H210" s="59">
        <v>2</v>
      </c>
      <c r="I210" s="59"/>
      <c r="J210" s="57" t="s">
        <v>68</v>
      </c>
      <c r="K210" s="106">
        <v>247</v>
      </c>
      <c r="N210" s="78"/>
      <c r="O210" s="78"/>
      <c r="Q210" s="15"/>
      <c r="U210" s="99" t="str">
        <f t="shared" si="20"/>
        <v>Nhựt</v>
      </c>
      <c r="V210" s="49" t="str">
        <f t="shared" si="24"/>
        <v>Nhựt10A4</v>
      </c>
      <c r="W210" s="2">
        <f>COUNTIF($V$5:$V$465,V210)</f>
        <v>1</v>
      </c>
      <c r="X210" s="49" t="str">
        <f t="shared" si="21"/>
        <v>Phạm Minh</v>
      </c>
      <c r="Y210" s="99"/>
      <c r="Z210" s="49" t="str">
        <f t="shared" si="22"/>
        <v xml:space="preserve"> Nhựt10A4</v>
      </c>
      <c r="AA210" s="49">
        <f t="shared" si="23"/>
        <v>1</v>
      </c>
    </row>
    <row r="211" spans="1:27" ht="21" customHeight="1" x14ac:dyDescent="0.25">
      <c r="A211" s="34">
        <v>207</v>
      </c>
      <c r="B211" s="95" t="s">
        <v>149</v>
      </c>
      <c r="C211" s="57" t="s">
        <v>582</v>
      </c>
      <c r="D211" s="58" t="s">
        <v>263</v>
      </c>
      <c r="E211" s="56" t="s">
        <v>10</v>
      </c>
      <c r="F211" s="56" t="s">
        <v>11</v>
      </c>
      <c r="G211" s="60">
        <v>19</v>
      </c>
      <c r="H211" s="59">
        <v>2</v>
      </c>
      <c r="I211" s="59"/>
      <c r="J211" s="57" t="s">
        <v>68</v>
      </c>
      <c r="K211" s="106">
        <v>248</v>
      </c>
      <c r="N211" s="78"/>
      <c r="O211" s="78"/>
      <c r="Q211" s="15"/>
      <c r="U211" s="99" t="str">
        <f t="shared" si="20"/>
        <v>Ninh</v>
      </c>
      <c r="V211" s="49" t="str">
        <f t="shared" si="24"/>
        <v>Ninh10A4</v>
      </c>
      <c r="W211" s="2">
        <f>COUNTIF($V$5:$V$465,V211)</f>
        <v>1</v>
      </c>
      <c r="X211" s="49" t="str">
        <f t="shared" si="21"/>
        <v>Vương Quốc</v>
      </c>
      <c r="Y211" s="99" t="str">
        <f t="shared" si="25"/>
        <v>Quốc</v>
      </c>
      <c r="Z211" s="49" t="str">
        <f t="shared" si="22"/>
        <v>Quốc Ninh10A4</v>
      </c>
      <c r="AA211" s="49">
        <f t="shared" si="23"/>
        <v>1</v>
      </c>
    </row>
    <row r="212" spans="1:27" ht="21" customHeight="1" x14ac:dyDescent="0.25">
      <c r="A212" s="34">
        <v>208</v>
      </c>
      <c r="B212" s="95" t="s">
        <v>439</v>
      </c>
      <c r="C212" s="57" t="s">
        <v>534</v>
      </c>
      <c r="D212" s="58" t="s">
        <v>112</v>
      </c>
      <c r="E212" s="56" t="s">
        <v>10</v>
      </c>
      <c r="F212" s="56" t="s">
        <v>11</v>
      </c>
      <c r="G212" s="60">
        <v>18.5</v>
      </c>
      <c r="H212" s="59">
        <v>1</v>
      </c>
      <c r="I212" s="59"/>
      <c r="J212" s="57" t="s">
        <v>79</v>
      </c>
      <c r="K212" s="106">
        <v>256</v>
      </c>
      <c r="N212" s="78"/>
      <c r="O212" s="78"/>
      <c r="Q212" s="15"/>
      <c r="U212" s="99" t="str">
        <f t="shared" si="20"/>
        <v>Phát</v>
      </c>
      <c r="V212" s="49" t="str">
        <f t="shared" si="24"/>
        <v>Phát10A4</v>
      </c>
      <c r="W212" s="2">
        <f>COUNTIF($V$5:$V$469,V212)</f>
        <v>1</v>
      </c>
      <c r="X212" s="49" t="str">
        <f t="shared" si="21"/>
        <v>Đỗ Tiến</v>
      </c>
      <c r="Y212" s="99" t="str">
        <f t="shared" si="25"/>
        <v>Tiến</v>
      </c>
      <c r="Z212" s="49" t="str">
        <f t="shared" si="22"/>
        <v>Tiến Phát10A4</v>
      </c>
      <c r="AA212" s="49">
        <f t="shared" si="23"/>
        <v>1</v>
      </c>
    </row>
    <row r="213" spans="1:27" ht="21" customHeight="1" x14ac:dyDescent="0.25">
      <c r="A213" s="34">
        <v>209</v>
      </c>
      <c r="B213" s="95" t="s">
        <v>434</v>
      </c>
      <c r="C213" s="57" t="s">
        <v>568</v>
      </c>
      <c r="D213" s="58" t="s">
        <v>191</v>
      </c>
      <c r="E213" s="56" t="s">
        <v>10</v>
      </c>
      <c r="F213" s="56" t="s">
        <v>11</v>
      </c>
      <c r="G213" s="60">
        <v>21.25</v>
      </c>
      <c r="H213" s="59">
        <v>2</v>
      </c>
      <c r="I213" s="59"/>
      <c r="J213" s="57" t="s">
        <v>68</v>
      </c>
      <c r="K213" s="106">
        <v>266</v>
      </c>
      <c r="N213" s="78"/>
      <c r="O213" s="78"/>
      <c r="Q213" s="15"/>
      <c r="U213" s="99" t="str">
        <f t="shared" si="20"/>
        <v>Phúc</v>
      </c>
      <c r="V213" s="49" t="str">
        <f t="shared" si="24"/>
        <v>Phúc10A4</v>
      </c>
      <c r="W213" s="2">
        <f>COUNTIF($V$5:$V$465,V213)</f>
        <v>1</v>
      </c>
      <c r="X213" s="49" t="str">
        <f t="shared" si="21"/>
        <v>Lê Trọng</v>
      </c>
      <c r="Y213" s="99" t="str">
        <f t="shared" si="25"/>
        <v>Trọng</v>
      </c>
      <c r="Z213" s="49" t="str">
        <f t="shared" si="22"/>
        <v>Trọng Phúc10A4</v>
      </c>
      <c r="AA213" s="49">
        <f t="shared" si="23"/>
        <v>1</v>
      </c>
    </row>
    <row r="214" spans="1:27" ht="21" customHeight="1" x14ac:dyDescent="0.25">
      <c r="A214" s="34">
        <v>210</v>
      </c>
      <c r="B214" s="95" t="s">
        <v>455</v>
      </c>
      <c r="C214" s="57" t="s">
        <v>631</v>
      </c>
      <c r="D214" s="58" t="s">
        <v>394</v>
      </c>
      <c r="E214" s="56" t="s">
        <v>10</v>
      </c>
      <c r="F214" s="56" t="s">
        <v>11</v>
      </c>
      <c r="G214" s="60">
        <v>18</v>
      </c>
      <c r="H214" s="59">
        <v>3</v>
      </c>
      <c r="I214" s="59"/>
      <c r="J214" s="57" t="s">
        <v>68</v>
      </c>
      <c r="K214" s="106">
        <v>290</v>
      </c>
      <c r="N214" s="78"/>
      <c r="O214" s="78"/>
      <c r="Q214" s="15"/>
      <c r="U214" s="99" t="str">
        <f t="shared" si="20"/>
        <v>Sang</v>
      </c>
      <c r="V214" s="49" t="str">
        <f t="shared" si="24"/>
        <v>Sang10A4</v>
      </c>
      <c r="W214" s="2">
        <f>COUNTIF($V$5:$V$465,V214)</f>
        <v>1</v>
      </c>
      <c r="X214" s="49" t="str">
        <f t="shared" si="21"/>
        <v>Quảng Minh</v>
      </c>
      <c r="Y214" s="99" t="str">
        <f t="shared" si="25"/>
        <v>Minh</v>
      </c>
      <c r="Z214" s="49" t="str">
        <f t="shared" si="22"/>
        <v>Minh Sang10A4</v>
      </c>
      <c r="AA214" s="49">
        <f t="shared" si="23"/>
        <v>1</v>
      </c>
    </row>
    <row r="215" spans="1:27" ht="21" customHeight="1" x14ac:dyDescent="0.25">
      <c r="A215" s="34">
        <v>211</v>
      </c>
      <c r="B215" s="95" t="s">
        <v>461</v>
      </c>
      <c r="C215" s="57" t="s">
        <v>618</v>
      </c>
      <c r="D215" s="58" t="s">
        <v>378</v>
      </c>
      <c r="E215" s="56" t="s">
        <v>10</v>
      </c>
      <c r="F215" s="56" t="s">
        <v>11</v>
      </c>
      <c r="G215" s="60">
        <v>19.5</v>
      </c>
      <c r="H215" s="59">
        <v>3</v>
      </c>
      <c r="I215" s="59"/>
      <c r="J215" s="57" t="s">
        <v>94</v>
      </c>
      <c r="K215" s="106">
        <v>298</v>
      </c>
      <c r="N215" s="78"/>
      <c r="O215" s="78"/>
      <c r="Q215" s="15"/>
      <c r="U215" s="99" t="str">
        <f t="shared" si="20"/>
        <v>Tài</v>
      </c>
      <c r="V215" s="49" t="str">
        <f t="shared" si="24"/>
        <v>Tài10A4</v>
      </c>
      <c r="W215" s="2">
        <f>COUNTIF($V$5:$V$465,V215)</f>
        <v>2</v>
      </c>
      <c r="X215" s="49" t="str">
        <f t="shared" si="21"/>
        <v>Nguyễn Đức</v>
      </c>
      <c r="Y215" s="99" t="str">
        <f t="shared" si="25"/>
        <v>Đức</v>
      </c>
      <c r="Z215" s="49" t="str">
        <f t="shared" si="22"/>
        <v>Đức Tài10A4</v>
      </c>
      <c r="AA215" s="49">
        <f t="shared" si="23"/>
        <v>1</v>
      </c>
    </row>
    <row r="216" spans="1:27" ht="21" customHeight="1" x14ac:dyDescent="0.25">
      <c r="A216" s="34">
        <v>212</v>
      </c>
      <c r="B216" s="95" t="s">
        <v>439</v>
      </c>
      <c r="C216" s="57" t="s">
        <v>467</v>
      </c>
      <c r="D216" s="58" t="s">
        <v>339</v>
      </c>
      <c r="E216" s="56" t="s">
        <v>10</v>
      </c>
      <c r="F216" s="56" t="s">
        <v>11</v>
      </c>
      <c r="G216" s="60">
        <v>27</v>
      </c>
      <c r="H216" s="59">
        <v>1</v>
      </c>
      <c r="I216" s="59"/>
      <c r="J216" s="57" t="s">
        <v>68</v>
      </c>
      <c r="K216" s="106">
        <v>302</v>
      </c>
      <c r="N216" s="78"/>
      <c r="O216" s="78"/>
      <c r="Q216" s="15"/>
      <c r="U216" s="99" t="str">
        <f t="shared" si="20"/>
        <v>Tài</v>
      </c>
      <c r="V216" s="49" t="str">
        <f t="shared" si="24"/>
        <v>Tài10A4</v>
      </c>
      <c r="W216" s="2">
        <f>COUNTIF($V$5:$V$465,V216)</f>
        <v>2</v>
      </c>
      <c r="X216" s="49" t="str">
        <f t="shared" si="21"/>
        <v>Trần Nguyễn Tấn</v>
      </c>
      <c r="Y216" s="99" t="str">
        <f t="shared" si="25"/>
        <v>Tấn</v>
      </c>
      <c r="Z216" s="49" t="str">
        <f t="shared" si="22"/>
        <v>Tấn Tài10A4</v>
      </c>
      <c r="AA216" s="49">
        <f t="shared" si="23"/>
        <v>1</v>
      </c>
    </row>
    <row r="217" spans="1:27" ht="21" customHeight="1" x14ac:dyDescent="0.25">
      <c r="A217" s="34">
        <v>213</v>
      </c>
      <c r="B217" s="95" t="s">
        <v>447</v>
      </c>
      <c r="C217" s="57" t="s">
        <v>731</v>
      </c>
      <c r="D217" s="58" t="s">
        <v>281</v>
      </c>
      <c r="E217" s="56" t="s">
        <v>8</v>
      </c>
      <c r="F217" s="56" t="s">
        <v>11</v>
      </c>
      <c r="G217" s="60">
        <v>22.5</v>
      </c>
      <c r="H217" s="59">
        <v>2</v>
      </c>
      <c r="I217" s="59"/>
      <c r="J217" s="57" t="s">
        <v>170</v>
      </c>
      <c r="K217" s="106">
        <v>335</v>
      </c>
      <c r="N217" s="78"/>
      <c r="O217" s="78"/>
      <c r="Q217" s="15"/>
      <c r="U217" s="99" t="str">
        <f t="shared" si="20"/>
        <v>Thịnh</v>
      </c>
      <c r="V217" s="49" t="str">
        <f t="shared" si="24"/>
        <v>Thịnh10A4</v>
      </c>
      <c r="W217" s="2">
        <f>COUNTIF($V$5:$V$469,V217)</f>
        <v>1</v>
      </c>
      <c r="X217" s="49" t="str">
        <f t="shared" si="21"/>
        <v>Nguyễn Thị Hồng</v>
      </c>
      <c r="Y217" s="99" t="str">
        <f t="shared" si="25"/>
        <v>Hồng</v>
      </c>
      <c r="Z217" s="49" t="str">
        <f t="shared" si="22"/>
        <v>Hồng Thịnh10A4</v>
      </c>
      <c r="AA217" s="49">
        <f t="shared" si="23"/>
        <v>1</v>
      </c>
    </row>
    <row r="218" spans="1:27" ht="21" customHeight="1" x14ac:dyDescent="0.25">
      <c r="A218" s="34">
        <v>214</v>
      </c>
      <c r="B218" s="95" t="s">
        <v>458</v>
      </c>
      <c r="C218" s="57" t="s">
        <v>611</v>
      </c>
      <c r="D218" s="58" t="s">
        <v>424</v>
      </c>
      <c r="E218" s="56" t="s">
        <v>10</v>
      </c>
      <c r="F218" s="56" t="s">
        <v>11</v>
      </c>
      <c r="G218" s="60">
        <v>20</v>
      </c>
      <c r="H218" s="59">
        <v>3</v>
      </c>
      <c r="I218" s="59"/>
      <c r="J218" s="57" t="s">
        <v>68</v>
      </c>
      <c r="K218" s="106">
        <v>336</v>
      </c>
      <c r="N218" s="78"/>
      <c r="O218" s="78"/>
      <c r="Q218" s="15"/>
      <c r="U218" s="99" t="str">
        <f t="shared" si="20"/>
        <v>Thông</v>
      </c>
      <c r="V218" s="49" t="str">
        <f t="shared" si="24"/>
        <v>Thông10A4</v>
      </c>
      <c r="W218" s="2">
        <f t="shared" ref="W218:W223" si="26">COUNTIF($V$5:$V$465,V218)</f>
        <v>1</v>
      </c>
      <c r="X218" s="49" t="str">
        <f t="shared" si="21"/>
        <v>Đào Ngọc</v>
      </c>
      <c r="Y218" s="99" t="str">
        <f t="shared" si="25"/>
        <v>Ngọc</v>
      </c>
      <c r="Z218" s="49" t="str">
        <f t="shared" si="22"/>
        <v>Ngọc Thông10A4</v>
      </c>
      <c r="AA218" s="49">
        <f t="shared" si="23"/>
        <v>1</v>
      </c>
    </row>
    <row r="219" spans="1:27" ht="21" customHeight="1" x14ac:dyDescent="0.25">
      <c r="A219" s="34">
        <v>215</v>
      </c>
      <c r="B219" s="95" t="s">
        <v>439</v>
      </c>
      <c r="C219" s="57" t="s">
        <v>498</v>
      </c>
      <c r="D219" s="58" t="s">
        <v>361</v>
      </c>
      <c r="E219" s="56" t="s">
        <v>10</v>
      </c>
      <c r="F219" s="56" t="s">
        <v>11</v>
      </c>
      <c r="G219" s="60">
        <v>22</v>
      </c>
      <c r="H219" s="59">
        <v>1</v>
      </c>
      <c r="I219" s="59"/>
      <c r="J219" s="57" t="s">
        <v>68</v>
      </c>
      <c r="K219" s="106">
        <v>338</v>
      </c>
      <c r="N219" s="78"/>
      <c r="O219" s="78"/>
      <c r="Q219" s="15"/>
      <c r="U219" s="99" t="str">
        <f t="shared" si="20"/>
        <v>Thuận</v>
      </c>
      <c r="V219" s="49" t="str">
        <f t="shared" si="24"/>
        <v>Thuận10A4</v>
      </c>
      <c r="W219" s="2">
        <f t="shared" si="26"/>
        <v>1</v>
      </c>
      <c r="X219" s="49" t="str">
        <f t="shared" si="21"/>
        <v>Lê Duy</v>
      </c>
      <c r="Y219" s="99" t="str">
        <f t="shared" si="25"/>
        <v>Duy</v>
      </c>
      <c r="Z219" s="49" t="str">
        <f t="shared" si="22"/>
        <v>Duy Thuận10A4</v>
      </c>
      <c r="AA219" s="49">
        <f t="shared" si="23"/>
        <v>1</v>
      </c>
    </row>
    <row r="220" spans="1:27" ht="21" customHeight="1" x14ac:dyDescent="0.25">
      <c r="A220" s="34">
        <v>216</v>
      </c>
      <c r="B220" s="95" t="s">
        <v>437</v>
      </c>
      <c r="C220" s="57" t="s">
        <v>827</v>
      </c>
      <c r="D220" s="58" t="s">
        <v>355</v>
      </c>
      <c r="E220" s="56" t="s">
        <v>8</v>
      </c>
      <c r="F220" s="56" t="s">
        <v>11</v>
      </c>
      <c r="G220" s="60">
        <v>19.25</v>
      </c>
      <c r="H220" s="59">
        <v>2</v>
      </c>
      <c r="I220" s="59"/>
      <c r="J220" s="57" t="s">
        <v>68</v>
      </c>
      <c r="K220" s="106">
        <v>345</v>
      </c>
      <c r="N220" s="78"/>
      <c r="O220" s="78"/>
      <c r="Q220" s="15"/>
      <c r="U220" s="99" t="str">
        <f t="shared" si="20"/>
        <v>Thư</v>
      </c>
      <c r="V220" s="49" t="str">
        <f t="shared" si="24"/>
        <v>Thư10A4</v>
      </c>
      <c r="W220" s="2">
        <f t="shared" si="26"/>
        <v>2</v>
      </c>
      <c r="X220" s="49" t="str">
        <f t="shared" si="21"/>
        <v>Giang Võ Quỳnh Anh</v>
      </c>
      <c r="Y220" s="99" t="str">
        <f t="shared" si="25"/>
        <v>Anh</v>
      </c>
      <c r="Z220" s="49" t="str">
        <f t="shared" si="22"/>
        <v>Anh Thư10A4</v>
      </c>
      <c r="AA220" s="49">
        <f t="shared" si="23"/>
        <v>1</v>
      </c>
    </row>
    <row r="221" spans="1:27" ht="21" customHeight="1" x14ac:dyDescent="0.25">
      <c r="A221" s="34">
        <v>217</v>
      </c>
      <c r="B221" s="95" t="s">
        <v>439</v>
      </c>
      <c r="C221" s="57" t="s">
        <v>682</v>
      </c>
      <c r="D221" s="58" t="s">
        <v>284</v>
      </c>
      <c r="E221" s="56" t="s">
        <v>8</v>
      </c>
      <c r="F221" s="56" t="s">
        <v>11</v>
      </c>
      <c r="G221" s="60">
        <v>21</v>
      </c>
      <c r="H221" s="59">
        <v>1</v>
      </c>
      <c r="I221" s="59"/>
      <c r="J221" s="57" t="s">
        <v>68</v>
      </c>
      <c r="K221" s="106">
        <v>348</v>
      </c>
      <c r="N221" s="78"/>
      <c r="O221" s="78"/>
      <c r="Q221" s="15"/>
      <c r="U221" s="99" t="str">
        <f t="shared" si="20"/>
        <v>Thư</v>
      </c>
      <c r="V221" s="49" t="str">
        <f t="shared" si="24"/>
        <v>Thư10A4</v>
      </c>
      <c r="W221" s="2">
        <f t="shared" si="26"/>
        <v>2</v>
      </c>
      <c r="X221" s="49" t="str">
        <f t="shared" si="21"/>
        <v>Lương Thị Thanh</v>
      </c>
      <c r="Y221" s="99" t="str">
        <f t="shared" si="25"/>
        <v>Thanh</v>
      </c>
      <c r="Z221" s="49" t="str">
        <f t="shared" si="22"/>
        <v>Thanh Thư10A4</v>
      </c>
      <c r="AA221" s="49">
        <f t="shared" si="23"/>
        <v>1</v>
      </c>
    </row>
    <row r="222" spans="1:27" ht="21" customHeight="1" x14ac:dyDescent="0.25">
      <c r="A222" s="34">
        <v>218</v>
      </c>
      <c r="B222" s="95" t="s">
        <v>439</v>
      </c>
      <c r="C222" s="57" t="s">
        <v>128</v>
      </c>
      <c r="D222" s="58" t="s">
        <v>221</v>
      </c>
      <c r="E222" s="56" t="s">
        <v>8</v>
      </c>
      <c r="F222" s="56" t="s">
        <v>11</v>
      </c>
      <c r="G222" s="60">
        <v>24.25</v>
      </c>
      <c r="H222" s="59">
        <v>1</v>
      </c>
      <c r="I222" s="59"/>
      <c r="J222" s="57" t="s">
        <v>68</v>
      </c>
      <c r="K222" s="106">
        <v>362</v>
      </c>
      <c r="N222" s="78"/>
      <c r="O222" s="78"/>
      <c r="Q222" s="15"/>
      <c r="U222" s="99" t="str">
        <f t="shared" si="20"/>
        <v>Thương</v>
      </c>
      <c r="V222" s="49" t="str">
        <f t="shared" si="24"/>
        <v>Thương10A4</v>
      </c>
      <c r="W222" s="2">
        <f t="shared" si="26"/>
        <v>1</v>
      </c>
      <c r="X222" s="49" t="str">
        <f t="shared" si="21"/>
        <v>Trần Thanh</v>
      </c>
      <c r="Y222" s="99" t="str">
        <f t="shared" si="25"/>
        <v>Thanh</v>
      </c>
      <c r="Z222" s="49" t="str">
        <f t="shared" si="22"/>
        <v>Thanh Thương10A4</v>
      </c>
      <c r="AA222" s="49">
        <f t="shared" si="23"/>
        <v>1</v>
      </c>
    </row>
    <row r="223" spans="1:27" ht="21" customHeight="1" x14ac:dyDescent="0.25">
      <c r="A223" s="34">
        <v>219</v>
      </c>
      <c r="B223" s="95" t="s">
        <v>442</v>
      </c>
      <c r="C223" s="57" t="s">
        <v>765</v>
      </c>
      <c r="D223" s="58" t="s">
        <v>189</v>
      </c>
      <c r="E223" s="56" t="s">
        <v>8</v>
      </c>
      <c r="F223" s="56" t="s">
        <v>11</v>
      </c>
      <c r="G223" s="60">
        <v>18</v>
      </c>
      <c r="H223" s="59">
        <v>2</v>
      </c>
      <c r="I223" s="59"/>
      <c r="J223" s="57" t="s">
        <v>68</v>
      </c>
      <c r="K223" s="106">
        <v>372</v>
      </c>
      <c r="N223" s="78"/>
      <c r="O223" s="78"/>
      <c r="Q223" s="15"/>
      <c r="U223" s="99" t="str">
        <f t="shared" si="20"/>
        <v>Tiên</v>
      </c>
      <c r="V223" s="49" t="str">
        <f t="shared" si="24"/>
        <v>Tiên10A4</v>
      </c>
      <c r="W223" s="2">
        <f t="shared" si="26"/>
        <v>2</v>
      </c>
      <c r="X223" s="49" t="str">
        <f t="shared" si="21"/>
        <v>Phan Thị Kim</v>
      </c>
      <c r="Y223" s="99" t="str">
        <f t="shared" si="25"/>
        <v>Kim</v>
      </c>
      <c r="Z223" s="49" t="str">
        <f t="shared" si="22"/>
        <v>Kim Tiên10A4</v>
      </c>
      <c r="AA223" s="49">
        <f t="shared" si="23"/>
        <v>1</v>
      </c>
    </row>
    <row r="224" spans="1:27" ht="21" customHeight="1" x14ac:dyDescent="0.25">
      <c r="A224" s="34">
        <v>220</v>
      </c>
      <c r="B224" s="95" t="s">
        <v>439</v>
      </c>
      <c r="C224" s="57" t="s">
        <v>634</v>
      </c>
      <c r="D224" s="58" t="s">
        <v>369</v>
      </c>
      <c r="E224" s="56" t="s">
        <v>8</v>
      </c>
      <c r="F224" s="56" t="s">
        <v>11</v>
      </c>
      <c r="G224" s="60">
        <v>28.5</v>
      </c>
      <c r="H224" s="59">
        <v>1</v>
      </c>
      <c r="I224" s="59"/>
      <c r="J224" s="57" t="s">
        <v>75</v>
      </c>
      <c r="K224" s="106">
        <v>373</v>
      </c>
      <c r="N224" s="78"/>
      <c r="O224" s="78"/>
      <c r="Q224" s="15"/>
      <c r="U224" s="99" t="str">
        <f t="shared" si="20"/>
        <v>Tiên</v>
      </c>
      <c r="V224" s="49" t="str">
        <f t="shared" si="24"/>
        <v>Tiên10A4</v>
      </c>
      <c r="W224" s="2">
        <f>COUNTIF($V$5:$V$469,V224)</f>
        <v>2</v>
      </c>
      <c r="X224" s="49" t="str">
        <f t="shared" si="21"/>
        <v>Trần Mai Yến</v>
      </c>
      <c r="Y224" s="99" t="str">
        <f t="shared" si="25"/>
        <v>Yến</v>
      </c>
      <c r="Z224" s="49" t="str">
        <f t="shared" si="22"/>
        <v>Yến Tiên10A4</v>
      </c>
      <c r="AA224" s="49">
        <f t="shared" si="23"/>
        <v>1</v>
      </c>
    </row>
    <row r="225" spans="1:27" ht="21" customHeight="1" x14ac:dyDescent="0.25">
      <c r="A225" s="34">
        <v>221</v>
      </c>
      <c r="B225" s="95" t="s">
        <v>443</v>
      </c>
      <c r="C225" s="57" t="s">
        <v>133</v>
      </c>
      <c r="D225" s="58" t="s">
        <v>408</v>
      </c>
      <c r="E225" s="56" t="s">
        <v>8</v>
      </c>
      <c r="F225" s="56" t="s">
        <v>11</v>
      </c>
      <c r="G225" s="60">
        <v>23.5</v>
      </c>
      <c r="H225" s="59">
        <v>3</v>
      </c>
      <c r="I225" s="59"/>
      <c r="J225" s="57" t="s">
        <v>68</v>
      </c>
      <c r="K225" s="106">
        <v>390</v>
      </c>
      <c r="N225" s="78"/>
      <c r="O225" s="78"/>
      <c r="Q225" s="15"/>
      <c r="U225" s="99" t="str">
        <f t="shared" si="20"/>
        <v>Trâm</v>
      </c>
      <c r="V225" s="49" t="str">
        <f t="shared" si="24"/>
        <v>Trâm10A4</v>
      </c>
      <c r="W225" s="2">
        <f>COUNTIF($V$5:$V$465,V225)</f>
        <v>1</v>
      </c>
      <c r="X225" s="49" t="str">
        <f t="shared" si="21"/>
        <v>Nguyễn Thị Bích</v>
      </c>
      <c r="Y225" s="99" t="str">
        <f t="shared" si="25"/>
        <v>Bích</v>
      </c>
      <c r="Z225" s="49" t="str">
        <f t="shared" si="22"/>
        <v>Bích Trâm10A4</v>
      </c>
      <c r="AA225" s="49">
        <f t="shared" si="23"/>
        <v>1</v>
      </c>
    </row>
    <row r="226" spans="1:27" ht="21" customHeight="1" x14ac:dyDescent="0.25">
      <c r="A226" s="34">
        <v>222</v>
      </c>
      <c r="B226" s="95" t="s">
        <v>460</v>
      </c>
      <c r="C226" s="57" t="s">
        <v>808</v>
      </c>
      <c r="D226" s="58" t="s">
        <v>249</v>
      </c>
      <c r="E226" s="56" t="s">
        <v>8</v>
      </c>
      <c r="F226" s="56" t="s">
        <v>11</v>
      </c>
      <c r="G226" s="60">
        <v>18.25</v>
      </c>
      <c r="H226" s="59">
        <v>3</v>
      </c>
      <c r="I226" s="59"/>
      <c r="J226" s="57" t="s">
        <v>173</v>
      </c>
      <c r="K226" s="106">
        <v>392</v>
      </c>
      <c r="N226" s="78"/>
      <c r="O226" s="78"/>
      <c r="Q226" s="15"/>
      <c r="U226" s="99" t="str">
        <f t="shared" si="20"/>
        <v>Trân</v>
      </c>
      <c r="V226" s="49" t="str">
        <f t="shared" si="24"/>
        <v>Trân10A4</v>
      </c>
      <c r="W226" s="2">
        <f>COUNTIF($V$5:$V$465,V226)</f>
        <v>1</v>
      </c>
      <c r="X226" s="49" t="str">
        <f t="shared" si="21"/>
        <v>Nguyễn Ngọc Trân</v>
      </c>
      <c r="Y226" s="99" t="str">
        <f t="shared" si="25"/>
        <v>Trân</v>
      </c>
      <c r="Z226" s="49" t="str">
        <f t="shared" si="22"/>
        <v>Trân Trân10A4</v>
      </c>
      <c r="AA226" s="49">
        <f t="shared" si="23"/>
        <v>1</v>
      </c>
    </row>
    <row r="227" spans="1:27" ht="21" customHeight="1" x14ac:dyDescent="0.25">
      <c r="A227" s="34">
        <v>223</v>
      </c>
      <c r="B227" s="95" t="s">
        <v>439</v>
      </c>
      <c r="C227" s="57" t="s">
        <v>477</v>
      </c>
      <c r="D227" s="58" t="s">
        <v>379</v>
      </c>
      <c r="E227" s="56" t="s">
        <v>10</v>
      </c>
      <c r="F227" s="56" t="s">
        <v>11</v>
      </c>
      <c r="G227" s="60">
        <v>25.25</v>
      </c>
      <c r="H227" s="59">
        <v>1</v>
      </c>
      <c r="I227" s="59"/>
      <c r="J227" s="57" t="s">
        <v>79</v>
      </c>
      <c r="K227" s="106">
        <v>408</v>
      </c>
      <c r="N227" s="78"/>
      <c r="O227" s="78"/>
      <c r="Q227" s="15"/>
      <c r="U227" s="99" t="str">
        <f t="shared" si="20"/>
        <v>Tú</v>
      </c>
      <c r="V227" s="49" t="str">
        <f t="shared" si="24"/>
        <v>Tú10A4</v>
      </c>
      <c r="W227" s="2">
        <f>COUNTIF($V$5:$V$465,V227)</f>
        <v>1</v>
      </c>
      <c r="X227" s="49" t="str">
        <f t="shared" si="21"/>
        <v>Phan Quốc</v>
      </c>
      <c r="Y227" s="99" t="str">
        <f t="shared" si="25"/>
        <v>Quốc</v>
      </c>
      <c r="Z227" s="49" t="str">
        <f t="shared" si="22"/>
        <v>Quốc Tú10A4</v>
      </c>
      <c r="AA227" s="49">
        <f t="shared" si="23"/>
        <v>1</v>
      </c>
    </row>
    <row r="228" spans="1:27" ht="21" customHeight="1" x14ac:dyDescent="0.25">
      <c r="A228" s="34">
        <v>224</v>
      </c>
      <c r="B228" s="95" t="s">
        <v>439</v>
      </c>
      <c r="C228" s="57" t="s">
        <v>493</v>
      </c>
      <c r="D228" s="58" t="s">
        <v>381</v>
      </c>
      <c r="E228" s="56" t="s">
        <v>10</v>
      </c>
      <c r="F228" s="56" t="s">
        <v>11</v>
      </c>
      <c r="G228" s="60">
        <v>22.5</v>
      </c>
      <c r="H228" s="59">
        <v>1</v>
      </c>
      <c r="I228" s="59"/>
      <c r="J228" s="57" t="s">
        <v>68</v>
      </c>
      <c r="K228" s="106">
        <v>410</v>
      </c>
      <c r="N228" s="78"/>
      <c r="O228" s="78"/>
      <c r="Q228" s="15"/>
      <c r="U228" s="99" t="str">
        <f t="shared" si="20"/>
        <v>Tuấn</v>
      </c>
      <c r="V228" s="49" t="str">
        <f t="shared" si="24"/>
        <v>Tuấn10A4</v>
      </c>
      <c r="W228" s="2">
        <f>COUNTIF($V$5:$V$465,V228)</f>
        <v>1</v>
      </c>
      <c r="X228" s="49" t="str">
        <f t="shared" si="21"/>
        <v>Huỳnh Mạnh</v>
      </c>
      <c r="Y228" s="99" t="str">
        <f t="shared" si="25"/>
        <v>Mạnh</v>
      </c>
      <c r="Z228" s="49" t="str">
        <f t="shared" si="22"/>
        <v>Mạnh Tuấn10A4</v>
      </c>
      <c r="AA228" s="49">
        <f t="shared" si="23"/>
        <v>1</v>
      </c>
    </row>
    <row r="229" spans="1:27" ht="21" customHeight="1" x14ac:dyDescent="0.25">
      <c r="A229" s="34">
        <v>225</v>
      </c>
      <c r="B229" s="95" t="s">
        <v>438</v>
      </c>
      <c r="C229" s="57" t="s">
        <v>721</v>
      </c>
      <c r="D229" s="58" t="s">
        <v>239</v>
      </c>
      <c r="E229" s="56" t="s">
        <v>8</v>
      </c>
      <c r="F229" s="56" t="s">
        <v>11</v>
      </c>
      <c r="G229" s="60">
        <v>24</v>
      </c>
      <c r="H229" s="59">
        <v>2</v>
      </c>
      <c r="I229" s="59"/>
      <c r="J229" s="57" t="s">
        <v>68</v>
      </c>
      <c r="K229" s="106">
        <v>421</v>
      </c>
      <c r="N229" s="78"/>
      <c r="O229" s="78"/>
      <c r="Q229" s="15"/>
      <c r="U229" s="99" t="str">
        <f t="shared" si="20"/>
        <v>Vân</v>
      </c>
      <c r="V229" s="49" t="str">
        <f t="shared" si="24"/>
        <v>Vân10A4</v>
      </c>
      <c r="W229" s="2">
        <f>COUNTIF($V$5:$V$469,V229)</f>
        <v>1</v>
      </c>
      <c r="X229" s="49" t="str">
        <f t="shared" si="21"/>
        <v>Lương Thị Thanh</v>
      </c>
      <c r="Y229" s="99" t="str">
        <f t="shared" si="25"/>
        <v>Thanh</v>
      </c>
      <c r="Z229" s="49" t="str">
        <f t="shared" si="22"/>
        <v>Thanh Vân10A4</v>
      </c>
      <c r="AA229" s="49">
        <f t="shared" si="23"/>
        <v>1</v>
      </c>
    </row>
    <row r="230" spans="1:27" ht="21" customHeight="1" x14ac:dyDescent="0.25">
      <c r="A230" s="34">
        <v>226</v>
      </c>
      <c r="B230" s="95" t="s">
        <v>455</v>
      </c>
      <c r="C230" s="57" t="s">
        <v>712</v>
      </c>
      <c r="D230" s="58" t="s">
        <v>344</v>
      </c>
      <c r="E230" s="56" t="s">
        <v>8</v>
      </c>
      <c r="F230" s="56" t="s">
        <v>11</v>
      </c>
      <c r="G230" s="60">
        <v>17.25</v>
      </c>
      <c r="H230" s="59">
        <v>1</v>
      </c>
      <c r="I230" s="59"/>
      <c r="J230" s="57" t="s">
        <v>68</v>
      </c>
      <c r="K230" s="106">
        <v>439</v>
      </c>
      <c r="N230" s="78"/>
      <c r="O230" s="78"/>
      <c r="Q230" s="15"/>
      <c r="U230" s="99" t="str">
        <f t="shared" si="20"/>
        <v>Vy</v>
      </c>
      <c r="V230" s="49" t="str">
        <f t="shared" si="24"/>
        <v>Vy10A4</v>
      </c>
      <c r="W230" s="2">
        <f>COUNTIF($V$5:$V$465,V230)</f>
        <v>1</v>
      </c>
      <c r="X230" s="49" t="str">
        <f t="shared" si="21"/>
        <v>Nguyễn Phúc Tường</v>
      </c>
      <c r="Y230" s="99" t="str">
        <f t="shared" si="25"/>
        <v>Tường</v>
      </c>
      <c r="Z230" s="49" t="str">
        <f t="shared" si="22"/>
        <v>Tường Vy10A4</v>
      </c>
      <c r="AA230" s="49">
        <f t="shared" si="23"/>
        <v>1</v>
      </c>
    </row>
    <row r="231" spans="1:27" ht="21" customHeight="1" x14ac:dyDescent="0.25">
      <c r="A231" s="34">
        <v>227</v>
      </c>
      <c r="B231" s="95" t="s">
        <v>460</v>
      </c>
      <c r="C231" s="57" t="s">
        <v>708</v>
      </c>
      <c r="D231" s="58" t="s">
        <v>177</v>
      </c>
      <c r="E231" s="56" t="s">
        <v>8</v>
      </c>
      <c r="F231" s="56" t="s">
        <v>11</v>
      </c>
      <c r="G231" s="60">
        <v>18.25</v>
      </c>
      <c r="H231" s="59">
        <v>1</v>
      </c>
      <c r="I231" s="59"/>
      <c r="J231" s="57" t="s">
        <v>68</v>
      </c>
      <c r="K231" s="106">
        <v>451</v>
      </c>
      <c r="N231" s="78"/>
      <c r="O231" s="78"/>
      <c r="Q231" s="15"/>
      <c r="U231" s="99" t="str">
        <f t="shared" si="20"/>
        <v>Xuân</v>
      </c>
      <c r="V231" s="49" t="str">
        <f t="shared" si="24"/>
        <v>Xuân10A4</v>
      </c>
      <c r="W231" s="2">
        <f>COUNTIF($V$5:$V$465,V231)</f>
        <v>1</v>
      </c>
      <c r="X231" s="49" t="str">
        <f t="shared" si="21"/>
        <v>Nguyễn Thị Kim</v>
      </c>
      <c r="Y231" s="99" t="str">
        <f t="shared" si="25"/>
        <v>Kim</v>
      </c>
      <c r="Z231" s="49" t="str">
        <f t="shared" si="22"/>
        <v>Kim Xuân10A4</v>
      </c>
      <c r="AA231" s="49">
        <f t="shared" si="23"/>
        <v>1</v>
      </c>
    </row>
    <row r="232" spans="1:27" ht="21" customHeight="1" x14ac:dyDescent="0.25">
      <c r="A232" s="34">
        <v>228</v>
      </c>
      <c r="B232" s="95" t="s">
        <v>439</v>
      </c>
      <c r="C232" s="57" t="s">
        <v>525</v>
      </c>
      <c r="D232" s="58" t="s">
        <v>204</v>
      </c>
      <c r="E232" s="56" t="s">
        <v>10</v>
      </c>
      <c r="F232" s="56" t="s">
        <v>12</v>
      </c>
      <c r="G232" s="60">
        <v>19</v>
      </c>
      <c r="H232" s="59">
        <v>1</v>
      </c>
      <c r="I232" s="59"/>
      <c r="J232" s="57" t="s">
        <v>79</v>
      </c>
      <c r="K232" s="106">
        <v>11</v>
      </c>
      <c r="N232" s="78"/>
      <c r="O232" s="78"/>
      <c r="Q232" s="15"/>
      <c r="U232" s="99" t="str">
        <f t="shared" si="20"/>
        <v>Anh</v>
      </c>
      <c r="V232" s="49" t="str">
        <f t="shared" si="24"/>
        <v>Anh10A5</v>
      </c>
      <c r="W232" s="2">
        <f>COUNTIF($V$5:$V$465,V232)</f>
        <v>1</v>
      </c>
      <c r="X232" s="49" t="str">
        <f t="shared" si="21"/>
        <v>Phạm Hoàng Duy</v>
      </c>
      <c r="Y232" s="99" t="str">
        <f t="shared" si="25"/>
        <v>Duy</v>
      </c>
      <c r="Z232" s="49" t="str">
        <f t="shared" si="22"/>
        <v>Duy Anh10A5</v>
      </c>
      <c r="AA232" s="49">
        <f t="shared" si="23"/>
        <v>1</v>
      </c>
    </row>
    <row r="233" spans="1:27" ht="21" customHeight="1" x14ac:dyDescent="0.25">
      <c r="A233" s="34">
        <v>229</v>
      </c>
      <c r="B233" s="95" t="s">
        <v>439</v>
      </c>
      <c r="C233" s="23" t="s">
        <v>857</v>
      </c>
      <c r="D233" s="22" t="s">
        <v>231</v>
      </c>
      <c r="E233" s="28" t="s">
        <v>10</v>
      </c>
      <c r="F233" s="56" t="s">
        <v>12</v>
      </c>
      <c r="G233" s="60">
        <v>25.25</v>
      </c>
      <c r="H233" s="22">
        <v>1</v>
      </c>
      <c r="I233" s="22"/>
      <c r="J233" s="57" t="s">
        <v>68</v>
      </c>
      <c r="K233" s="106">
        <v>39</v>
      </c>
      <c r="N233" s="78"/>
      <c r="O233" s="78"/>
      <c r="Q233" s="15"/>
      <c r="U233" s="99" t="str">
        <f t="shared" si="20"/>
        <v>Duy</v>
      </c>
      <c r="V233" s="49" t="str">
        <f t="shared" si="24"/>
        <v>Duy10A5</v>
      </c>
      <c r="W233" s="2">
        <f>COUNTIF($V$5:$V$465,V233)</f>
        <v>1</v>
      </c>
      <c r="X233" s="49" t="str">
        <f t="shared" si="21"/>
        <v>Nguyễn Thanh</v>
      </c>
      <c r="Y233" s="99" t="str">
        <f t="shared" si="25"/>
        <v>Thanh</v>
      </c>
      <c r="Z233" s="49" t="str">
        <f t="shared" si="22"/>
        <v>Thanh Duy10A5</v>
      </c>
      <c r="AA233" s="49">
        <f t="shared" si="23"/>
        <v>1</v>
      </c>
    </row>
    <row r="234" spans="1:27" ht="21" customHeight="1" x14ac:dyDescent="0.25">
      <c r="A234" s="34">
        <v>230</v>
      </c>
      <c r="B234" s="95" t="s">
        <v>438</v>
      </c>
      <c r="C234" s="57" t="s">
        <v>513</v>
      </c>
      <c r="D234" s="58" t="s">
        <v>224</v>
      </c>
      <c r="E234" s="56" t="s">
        <v>10</v>
      </c>
      <c r="F234" s="56" t="s">
        <v>12</v>
      </c>
      <c r="G234" s="60">
        <v>20.25</v>
      </c>
      <c r="H234" s="59">
        <v>1</v>
      </c>
      <c r="I234" s="59"/>
      <c r="J234" s="57" t="s">
        <v>67</v>
      </c>
      <c r="K234" s="106">
        <v>59</v>
      </c>
      <c r="N234" s="78"/>
      <c r="O234" s="78"/>
      <c r="Q234" s="15"/>
      <c r="U234" s="99" t="str">
        <f t="shared" si="20"/>
        <v>Đức</v>
      </c>
      <c r="V234" s="49" t="str">
        <f t="shared" si="24"/>
        <v>Đức10A5</v>
      </c>
      <c r="W234" s="2">
        <f>COUNTIF($V$5:$V$469,V234)</f>
        <v>1</v>
      </c>
      <c r="X234" s="49" t="str">
        <f t="shared" si="21"/>
        <v>Lê Huỳnh</v>
      </c>
      <c r="Y234" s="99" t="str">
        <f t="shared" si="25"/>
        <v>Huỳnh</v>
      </c>
      <c r="Z234" s="49" t="str">
        <f t="shared" si="22"/>
        <v>Huỳnh Đức10A5</v>
      </c>
      <c r="AA234" s="49">
        <f t="shared" si="23"/>
        <v>1</v>
      </c>
    </row>
    <row r="235" spans="1:27" ht="21" customHeight="1" x14ac:dyDescent="0.25">
      <c r="A235" s="34">
        <v>231</v>
      </c>
      <c r="B235" s="95" t="s">
        <v>437</v>
      </c>
      <c r="C235" s="57" t="s">
        <v>876</v>
      </c>
      <c r="D235" s="58" t="s">
        <v>239</v>
      </c>
      <c r="E235" s="56" t="s">
        <v>10</v>
      </c>
      <c r="F235" s="56" t="s">
        <v>12</v>
      </c>
      <c r="G235" s="60">
        <v>18</v>
      </c>
      <c r="H235" s="59">
        <v>2</v>
      </c>
      <c r="I235" s="59"/>
      <c r="J235" s="57" t="s">
        <v>68</v>
      </c>
      <c r="K235" s="106">
        <v>67</v>
      </c>
      <c r="N235" s="78"/>
      <c r="O235" s="78"/>
      <c r="Q235" s="15"/>
      <c r="U235" s="99" t="str">
        <f t="shared" si="20"/>
        <v>Hải</v>
      </c>
      <c r="V235" s="49" t="str">
        <f t="shared" si="24"/>
        <v>Hải10A5</v>
      </c>
      <c r="W235" s="2">
        <f>COUNTIF($V$5:$V$465,V235)</f>
        <v>2</v>
      </c>
      <c r="X235" s="49" t="str">
        <f t="shared" si="21"/>
        <v>Nguyễn Thanh Thiên</v>
      </c>
      <c r="Y235" s="99" t="str">
        <f t="shared" si="25"/>
        <v>Thiên</v>
      </c>
      <c r="Z235" s="49" t="str">
        <f t="shared" si="22"/>
        <v>Thiên Hải10A5</v>
      </c>
      <c r="AA235" s="49">
        <f t="shared" si="23"/>
        <v>1</v>
      </c>
    </row>
    <row r="236" spans="1:27" ht="21" customHeight="1" x14ac:dyDescent="0.25">
      <c r="A236" s="34">
        <v>232</v>
      </c>
      <c r="B236" s="95" t="s">
        <v>440</v>
      </c>
      <c r="C236" s="57" t="s">
        <v>583</v>
      </c>
      <c r="D236" s="58" t="s">
        <v>279</v>
      </c>
      <c r="E236" s="56" t="s">
        <v>10</v>
      </c>
      <c r="F236" s="56" t="s">
        <v>12</v>
      </c>
      <c r="G236" s="60">
        <v>18.75</v>
      </c>
      <c r="H236" s="59">
        <v>2</v>
      </c>
      <c r="I236" s="59"/>
      <c r="J236" s="57" t="s">
        <v>68</v>
      </c>
      <c r="K236" s="106">
        <v>68</v>
      </c>
      <c r="N236" s="78"/>
      <c r="O236" s="78"/>
      <c r="Q236" s="15"/>
      <c r="U236" s="99" t="str">
        <f t="shared" si="20"/>
        <v>Hải</v>
      </c>
      <c r="V236" s="49" t="str">
        <f t="shared" si="24"/>
        <v>Hải10A5</v>
      </c>
      <c r="W236" s="2">
        <f>COUNTIF($V$5:$V$465,V236)</f>
        <v>2</v>
      </c>
      <c r="X236" s="49" t="str">
        <f t="shared" si="21"/>
        <v>Phan Lê Ngọc</v>
      </c>
      <c r="Y236" s="99" t="str">
        <f t="shared" si="25"/>
        <v>Ngọc</v>
      </c>
      <c r="Z236" s="49" t="str">
        <f t="shared" si="22"/>
        <v>Ngọc Hải10A5</v>
      </c>
      <c r="AA236" s="49">
        <f t="shared" si="23"/>
        <v>1</v>
      </c>
    </row>
    <row r="237" spans="1:27" ht="21" customHeight="1" x14ac:dyDescent="0.25">
      <c r="A237" s="34">
        <v>233</v>
      </c>
      <c r="B237" s="95" t="s">
        <v>440</v>
      </c>
      <c r="C237" s="57" t="s">
        <v>688</v>
      </c>
      <c r="D237" s="58" t="s">
        <v>184</v>
      </c>
      <c r="E237" s="56" t="s">
        <v>8</v>
      </c>
      <c r="F237" s="56" t="s">
        <v>12</v>
      </c>
      <c r="G237" s="60">
        <v>20.25</v>
      </c>
      <c r="H237" s="59">
        <v>1</v>
      </c>
      <c r="I237" s="59"/>
      <c r="J237" s="57" t="s">
        <v>68</v>
      </c>
      <c r="K237" s="106">
        <v>70</v>
      </c>
      <c r="N237" s="78"/>
      <c r="O237" s="78"/>
      <c r="Q237" s="15"/>
      <c r="U237" s="99" t="str">
        <f t="shared" si="20"/>
        <v>Hạnh</v>
      </c>
      <c r="V237" s="49" t="str">
        <f t="shared" si="24"/>
        <v>Hạnh10A5</v>
      </c>
      <c r="W237" s="2">
        <f>COUNTIF($V$5:$V$465,V237)</f>
        <v>1</v>
      </c>
      <c r="X237" s="49" t="str">
        <f t="shared" si="21"/>
        <v>Nguyễn Trần Hiếu</v>
      </c>
      <c r="Y237" s="99" t="str">
        <f t="shared" si="25"/>
        <v>Hiếu</v>
      </c>
      <c r="Z237" s="49" t="str">
        <f t="shared" si="22"/>
        <v>Hiếu Hạnh10A5</v>
      </c>
      <c r="AA237" s="49">
        <f t="shared" si="23"/>
        <v>1</v>
      </c>
    </row>
    <row r="238" spans="1:27" ht="21" customHeight="1" x14ac:dyDescent="0.25">
      <c r="A238" s="34">
        <v>234</v>
      </c>
      <c r="B238" s="95" t="s">
        <v>439</v>
      </c>
      <c r="C238" s="57" t="s">
        <v>667</v>
      </c>
      <c r="D238" s="58" t="s">
        <v>244</v>
      </c>
      <c r="E238" s="56" t="s">
        <v>8</v>
      </c>
      <c r="F238" s="56" t="s">
        <v>12</v>
      </c>
      <c r="G238" s="60">
        <v>22.75</v>
      </c>
      <c r="H238" s="59">
        <v>1</v>
      </c>
      <c r="I238" s="59"/>
      <c r="J238" s="57" t="s">
        <v>68</v>
      </c>
      <c r="K238" s="106">
        <v>75</v>
      </c>
      <c r="N238" s="78"/>
      <c r="O238" s="78"/>
      <c r="Q238" s="15"/>
      <c r="U238" s="99" t="str">
        <f t="shared" si="20"/>
        <v>Hằng</v>
      </c>
      <c r="V238" s="49" t="str">
        <f t="shared" si="24"/>
        <v>Hằng10A5</v>
      </c>
      <c r="W238" s="2">
        <f>COUNTIF($V$5:$V$465,V238)</f>
        <v>1</v>
      </c>
      <c r="X238" s="49" t="str">
        <f t="shared" si="21"/>
        <v>Lâm Thị Mỹ</v>
      </c>
      <c r="Y238" s="99" t="str">
        <f t="shared" si="25"/>
        <v>Mỹ</v>
      </c>
      <c r="Z238" s="49" t="str">
        <f t="shared" si="22"/>
        <v>Mỹ Hằng10A5</v>
      </c>
      <c r="AA238" s="49">
        <f t="shared" si="23"/>
        <v>1</v>
      </c>
    </row>
    <row r="239" spans="1:27" ht="21" customHeight="1" x14ac:dyDescent="0.25">
      <c r="A239" s="34">
        <v>235</v>
      </c>
      <c r="B239" s="95" t="s">
        <v>438</v>
      </c>
      <c r="C239" s="57" t="s">
        <v>569</v>
      </c>
      <c r="D239" s="58" t="s">
        <v>267</v>
      </c>
      <c r="E239" s="56" t="s">
        <v>10</v>
      </c>
      <c r="F239" s="56" t="s">
        <v>12</v>
      </c>
      <c r="G239" s="60">
        <v>21.25</v>
      </c>
      <c r="H239" s="59">
        <v>2</v>
      </c>
      <c r="I239" s="59"/>
      <c r="J239" s="57" t="s">
        <v>68</v>
      </c>
      <c r="K239" s="106">
        <v>117</v>
      </c>
      <c r="N239" s="78"/>
      <c r="O239" s="78"/>
      <c r="Q239" s="15"/>
      <c r="U239" s="99" t="str">
        <f t="shared" si="20"/>
        <v>Huy</v>
      </c>
      <c r="V239" s="49" t="str">
        <f t="shared" si="24"/>
        <v>Huy10A5</v>
      </c>
      <c r="W239" s="2">
        <f>COUNTIF($V$5:$V$469,V239)</f>
        <v>1</v>
      </c>
      <c r="X239" s="49" t="str">
        <f t="shared" si="21"/>
        <v>Trần Nhật</v>
      </c>
      <c r="Y239" s="99" t="str">
        <f t="shared" si="25"/>
        <v>Nhật</v>
      </c>
      <c r="Z239" s="49" t="str">
        <f t="shared" si="22"/>
        <v>Nhật Huy10A5</v>
      </c>
      <c r="AA239" s="49">
        <f t="shared" si="23"/>
        <v>1</v>
      </c>
    </row>
    <row r="240" spans="1:27" ht="21" customHeight="1" x14ac:dyDescent="0.25">
      <c r="A240" s="34">
        <v>236</v>
      </c>
      <c r="B240" s="95" t="s">
        <v>437</v>
      </c>
      <c r="C240" s="57" t="s">
        <v>533</v>
      </c>
      <c r="D240" s="58" t="s">
        <v>260</v>
      </c>
      <c r="E240" s="56" t="s">
        <v>10</v>
      </c>
      <c r="F240" s="56" t="s">
        <v>12</v>
      </c>
      <c r="G240" s="60">
        <v>18.5</v>
      </c>
      <c r="H240" s="59">
        <v>1</v>
      </c>
      <c r="I240" s="59"/>
      <c r="J240" s="57" t="s">
        <v>68</v>
      </c>
      <c r="K240" s="106">
        <v>125</v>
      </c>
      <c r="N240" s="78"/>
      <c r="O240" s="78"/>
      <c r="Q240" s="15"/>
      <c r="U240" s="99" t="str">
        <f t="shared" si="20"/>
        <v>Hưng</v>
      </c>
      <c r="V240" s="49" t="str">
        <f t="shared" si="24"/>
        <v>Hưng10A5</v>
      </c>
      <c r="W240" s="2">
        <f>COUNTIF($V$5:$V$465,V240)</f>
        <v>1</v>
      </c>
      <c r="X240" s="49" t="str">
        <f t="shared" si="21"/>
        <v>Võ HoàI</v>
      </c>
      <c r="Y240" s="99" t="str">
        <f t="shared" si="25"/>
        <v>HoàI</v>
      </c>
      <c r="Z240" s="49" t="str">
        <f t="shared" si="22"/>
        <v>HoàI Hưng10A5</v>
      </c>
      <c r="AA240" s="49">
        <f t="shared" si="23"/>
        <v>1</v>
      </c>
    </row>
    <row r="241" spans="1:27" ht="21" customHeight="1" x14ac:dyDescent="0.25">
      <c r="A241" s="34">
        <v>237</v>
      </c>
      <c r="B241" s="95" t="s">
        <v>437</v>
      </c>
      <c r="C241" s="57" t="s">
        <v>877</v>
      </c>
      <c r="D241" s="58" t="s">
        <v>248</v>
      </c>
      <c r="E241" s="56" t="s">
        <v>10</v>
      </c>
      <c r="F241" s="56" t="s">
        <v>12</v>
      </c>
      <c r="G241" s="60">
        <v>25.5</v>
      </c>
      <c r="H241" s="59">
        <v>1</v>
      </c>
      <c r="I241" s="59"/>
      <c r="J241" s="57" t="s">
        <v>79</v>
      </c>
      <c r="K241" s="106">
        <v>138</v>
      </c>
      <c r="N241" s="78"/>
      <c r="O241" s="78"/>
      <c r="Q241" s="15"/>
      <c r="U241" s="99" t="str">
        <f t="shared" si="20"/>
        <v>Khoa</v>
      </c>
      <c r="V241" s="49" t="str">
        <f t="shared" si="24"/>
        <v>Khoa10A5</v>
      </c>
      <c r="W241" s="2">
        <f>COUNTIF($V$5:$V$465,V241)</f>
        <v>1</v>
      </c>
      <c r="X241" s="49" t="str">
        <f t="shared" si="21"/>
        <v>Nguyễn Quang Đăng</v>
      </c>
      <c r="Y241" s="99" t="str">
        <f t="shared" si="25"/>
        <v>Đăng</v>
      </c>
      <c r="Z241" s="49" t="str">
        <f t="shared" si="22"/>
        <v>Đăng Khoa10A5</v>
      </c>
      <c r="AA241" s="49">
        <f t="shared" si="23"/>
        <v>1</v>
      </c>
    </row>
    <row r="242" spans="1:27" ht="21" customHeight="1" x14ac:dyDescent="0.25">
      <c r="A242" s="34">
        <v>238</v>
      </c>
      <c r="B242" s="95" t="s">
        <v>439</v>
      </c>
      <c r="C242" s="57" t="s">
        <v>507</v>
      </c>
      <c r="D242" s="58" t="s">
        <v>276</v>
      </c>
      <c r="E242" s="56" t="s">
        <v>10</v>
      </c>
      <c r="F242" s="56" t="s">
        <v>12</v>
      </c>
      <c r="G242" s="60">
        <v>21.25</v>
      </c>
      <c r="H242" s="59">
        <v>1</v>
      </c>
      <c r="I242" s="59"/>
      <c r="J242" s="57" t="s">
        <v>79</v>
      </c>
      <c r="K242" s="106">
        <v>143</v>
      </c>
      <c r="N242" s="78"/>
      <c r="O242" s="78"/>
      <c r="Q242" s="15"/>
      <c r="U242" s="99" t="str">
        <f t="shared" si="20"/>
        <v>Kiệt</v>
      </c>
      <c r="V242" s="49" t="str">
        <f t="shared" si="24"/>
        <v>Kiệt10A5</v>
      </c>
      <c r="W242" s="2">
        <f>COUNTIF($V$5:$V$465,V242)</f>
        <v>1</v>
      </c>
      <c r="X242" s="49" t="str">
        <f t="shared" si="21"/>
        <v>Cao Tuấn</v>
      </c>
      <c r="Y242" s="99" t="str">
        <f t="shared" si="25"/>
        <v>Tuấn</v>
      </c>
      <c r="Z242" s="49" t="str">
        <f t="shared" si="22"/>
        <v>Tuấn Kiệt10A5</v>
      </c>
      <c r="AA242" s="49">
        <f t="shared" si="23"/>
        <v>1</v>
      </c>
    </row>
    <row r="243" spans="1:27" ht="21" customHeight="1" x14ac:dyDescent="0.25">
      <c r="A243" s="34">
        <v>239</v>
      </c>
      <c r="B243" s="95" t="s">
        <v>434</v>
      </c>
      <c r="C243" s="57" t="s">
        <v>746</v>
      </c>
      <c r="D243" s="58" t="s">
        <v>187</v>
      </c>
      <c r="E243" s="56" t="s">
        <v>8</v>
      </c>
      <c r="F243" s="56" t="s">
        <v>12</v>
      </c>
      <c r="G243" s="60">
        <v>19.5</v>
      </c>
      <c r="H243" s="59">
        <v>2</v>
      </c>
      <c r="I243" s="59"/>
      <c r="J243" s="57" t="s">
        <v>68</v>
      </c>
      <c r="K243" s="106">
        <v>162</v>
      </c>
      <c r="N243" s="78"/>
      <c r="O243" s="78"/>
      <c r="Q243" s="15"/>
      <c r="U243" s="99" t="str">
        <f t="shared" si="20"/>
        <v>Linh</v>
      </c>
      <c r="V243" s="49" t="str">
        <f t="shared" si="24"/>
        <v>Linh10A5</v>
      </c>
      <c r="W243" s="2">
        <f>COUNTIF($V$5:$V$465,V243)</f>
        <v>1</v>
      </c>
      <c r="X243" s="49" t="str">
        <f t="shared" si="21"/>
        <v>Tiền Huệ</v>
      </c>
      <c r="Y243" s="99" t="str">
        <f t="shared" si="25"/>
        <v>Huệ</v>
      </c>
      <c r="Z243" s="49" t="str">
        <f t="shared" si="22"/>
        <v>Huệ Linh10A5</v>
      </c>
      <c r="AA243" s="49">
        <f t="shared" si="23"/>
        <v>1</v>
      </c>
    </row>
    <row r="244" spans="1:27" ht="21" customHeight="1" x14ac:dyDescent="0.25">
      <c r="A244" s="34">
        <v>240</v>
      </c>
      <c r="B244" s="95" t="s">
        <v>438</v>
      </c>
      <c r="C244" s="57" t="s">
        <v>548</v>
      </c>
      <c r="D244" s="58" t="s">
        <v>254</v>
      </c>
      <c r="E244" s="56" t="s">
        <v>10</v>
      </c>
      <c r="F244" s="56" t="s">
        <v>12</v>
      </c>
      <c r="G244" s="60">
        <v>17</v>
      </c>
      <c r="H244" s="59">
        <v>1</v>
      </c>
      <c r="I244" s="59"/>
      <c r="J244" s="57" t="s">
        <v>68</v>
      </c>
      <c r="K244" s="106">
        <v>177</v>
      </c>
      <c r="N244" s="78"/>
      <c r="O244" s="78"/>
      <c r="Q244" s="15"/>
      <c r="U244" s="99" t="str">
        <f t="shared" si="20"/>
        <v>Minh</v>
      </c>
      <c r="V244" s="49" t="str">
        <f t="shared" si="24"/>
        <v>Minh10A5</v>
      </c>
      <c r="W244" s="2">
        <f>COUNTIF($V$5:$V$465,V244)</f>
        <v>1</v>
      </c>
      <c r="X244" s="49" t="str">
        <f t="shared" si="21"/>
        <v>Đoàn Văn</v>
      </c>
      <c r="Y244" s="99" t="str">
        <f t="shared" si="25"/>
        <v>Văn</v>
      </c>
      <c r="Z244" s="49" t="str">
        <f t="shared" si="22"/>
        <v>Văn Minh10A5</v>
      </c>
      <c r="AA244" s="49">
        <f t="shared" si="23"/>
        <v>1</v>
      </c>
    </row>
    <row r="245" spans="1:27" ht="21" customHeight="1" x14ac:dyDescent="0.25">
      <c r="A245" s="34">
        <v>241</v>
      </c>
      <c r="B245" s="95" t="s">
        <v>439</v>
      </c>
      <c r="C245" s="57" t="s">
        <v>635</v>
      </c>
      <c r="D245" s="58" t="s">
        <v>281</v>
      </c>
      <c r="E245" s="56" t="s">
        <v>8</v>
      </c>
      <c r="F245" s="56" t="s">
        <v>12</v>
      </c>
      <c r="G245" s="60">
        <v>28.25</v>
      </c>
      <c r="H245" s="59">
        <v>1</v>
      </c>
      <c r="I245" s="59"/>
      <c r="J245" s="57" t="s">
        <v>70</v>
      </c>
      <c r="K245" s="106">
        <v>186</v>
      </c>
      <c r="N245" s="78"/>
      <c r="O245" s="78"/>
      <c r="Q245" s="15"/>
      <c r="U245" s="99" t="str">
        <f t="shared" si="20"/>
        <v>My</v>
      </c>
      <c r="V245" s="49" t="str">
        <f t="shared" si="24"/>
        <v>My10A5</v>
      </c>
      <c r="W245" s="2">
        <f>COUNTIF($V$5:$V$469,V245)</f>
        <v>1</v>
      </c>
      <c r="X245" s="49" t="str">
        <f t="shared" si="21"/>
        <v>Nguyễn Hà</v>
      </c>
      <c r="Y245" s="99" t="str">
        <f t="shared" si="25"/>
        <v>Hà</v>
      </c>
      <c r="Z245" s="49" t="str">
        <f t="shared" si="22"/>
        <v>Hà My10A5</v>
      </c>
      <c r="AA245" s="49">
        <f t="shared" si="23"/>
        <v>1</v>
      </c>
    </row>
    <row r="246" spans="1:27" ht="21" customHeight="1" x14ac:dyDescent="0.25">
      <c r="A246" s="34">
        <v>242</v>
      </c>
      <c r="B246" s="95" t="s">
        <v>445</v>
      </c>
      <c r="C246" s="57" t="s">
        <v>782</v>
      </c>
      <c r="D246" s="58" t="s">
        <v>412</v>
      </c>
      <c r="E246" s="56" t="s">
        <v>8</v>
      </c>
      <c r="F246" s="56" t="s">
        <v>12</v>
      </c>
      <c r="G246" s="60">
        <v>21</v>
      </c>
      <c r="H246" s="59">
        <v>3</v>
      </c>
      <c r="I246" s="59"/>
      <c r="J246" s="57" t="s">
        <v>68</v>
      </c>
      <c r="K246" s="106">
        <v>202</v>
      </c>
      <c r="N246" s="78"/>
      <c r="O246" s="78"/>
      <c r="Q246" s="15"/>
      <c r="U246" s="99" t="str">
        <f t="shared" si="20"/>
        <v>Ngân</v>
      </c>
      <c r="V246" s="49" t="str">
        <f t="shared" si="24"/>
        <v>Ngân10A5</v>
      </c>
      <c r="W246" s="2">
        <f>COUNTIF($V$5:$V$465,V246)</f>
        <v>2</v>
      </c>
      <c r="X246" s="49" t="str">
        <f t="shared" si="21"/>
        <v>Nguyễn Thanh Thanh</v>
      </c>
      <c r="Y246" s="99" t="str">
        <f t="shared" si="25"/>
        <v>Thanh</v>
      </c>
      <c r="Z246" s="49" t="str">
        <f t="shared" si="22"/>
        <v>Thanh Ngân10A5</v>
      </c>
      <c r="AA246" s="49">
        <f t="shared" si="23"/>
        <v>1</v>
      </c>
    </row>
    <row r="247" spans="1:27" ht="21" customHeight="1" x14ac:dyDescent="0.25">
      <c r="A247" s="34">
        <v>243</v>
      </c>
      <c r="B247" s="95" t="s">
        <v>444</v>
      </c>
      <c r="C247" s="57" t="s">
        <v>674</v>
      </c>
      <c r="D247" s="58" t="s">
        <v>367</v>
      </c>
      <c r="E247" s="56" t="s">
        <v>8</v>
      </c>
      <c r="F247" s="56" t="s">
        <v>12</v>
      </c>
      <c r="G247" s="60">
        <v>22.25</v>
      </c>
      <c r="H247" s="59">
        <v>1</v>
      </c>
      <c r="I247" s="59"/>
      <c r="J247" s="57" t="s">
        <v>68</v>
      </c>
      <c r="K247" s="106">
        <v>206</v>
      </c>
      <c r="N247" s="78"/>
      <c r="O247" s="78"/>
      <c r="Q247" s="15"/>
      <c r="U247" s="99" t="str">
        <f t="shared" si="20"/>
        <v>Ngân</v>
      </c>
      <c r="V247" s="49" t="str">
        <f t="shared" si="24"/>
        <v>Ngân10A5</v>
      </c>
      <c r="W247" s="2">
        <f>COUNTIF($V$5:$V$465,V247)</f>
        <v>2</v>
      </c>
      <c r="X247" s="49" t="str">
        <f t="shared" si="21"/>
        <v>Trần Lê Bảo</v>
      </c>
      <c r="Y247" s="99" t="str">
        <f t="shared" si="25"/>
        <v>Bảo</v>
      </c>
      <c r="Z247" s="49" t="str">
        <f t="shared" si="22"/>
        <v>Bảo Ngân10A5</v>
      </c>
      <c r="AA247" s="49">
        <f t="shared" si="23"/>
        <v>1</v>
      </c>
    </row>
    <row r="248" spans="1:27" ht="21" customHeight="1" x14ac:dyDescent="0.25">
      <c r="A248" s="34">
        <v>244</v>
      </c>
      <c r="B248" s="95" t="s">
        <v>437</v>
      </c>
      <c r="C248" s="57" t="s">
        <v>878</v>
      </c>
      <c r="D248" s="58" t="s">
        <v>211</v>
      </c>
      <c r="E248" s="56" t="s">
        <v>8</v>
      </c>
      <c r="F248" s="56" t="s">
        <v>12</v>
      </c>
      <c r="G248" s="60">
        <v>22.5</v>
      </c>
      <c r="H248" s="59">
        <v>2</v>
      </c>
      <c r="I248" s="59"/>
      <c r="J248" s="57" t="s">
        <v>68</v>
      </c>
      <c r="K248" s="106">
        <v>211</v>
      </c>
      <c r="N248" s="78"/>
      <c r="O248" s="78"/>
      <c r="Q248" s="15"/>
      <c r="U248" s="99" t="str">
        <f t="shared" si="20"/>
        <v>Nghi</v>
      </c>
      <c r="V248" s="49" t="str">
        <f t="shared" si="24"/>
        <v>Nghi10A5</v>
      </c>
      <c r="W248" s="2">
        <f>COUNTIF($V$5:$V$465,V248)</f>
        <v>1</v>
      </c>
      <c r="X248" s="49" t="str">
        <f t="shared" si="21"/>
        <v>Trần Gia</v>
      </c>
      <c r="Y248" s="99" t="str">
        <f t="shared" si="25"/>
        <v>Gia</v>
      </c>
      <c r="Z248" s="49" t="str">
        <f t="shared" si="22"/>
        <v>Gia Nghi10A5</v>
      </c>
      <c r="AA248" s="49">
        <f t="shared" si="23"/>
        <v>1</v>
      </c>
    </row>
    <row r="249" spans="1:27" ht="21" customHeight="1" x14ac:dyDescent="0.25">
      <c r="A249" s="34">
        <v>245</v>
      </c>
      <c r="B249" s="95" t="s">
        <v>439</v>
      </c>
      <c r="C249" s="57" t="s">
        <v>771</v>
      </c>
      <c r="D249" s="58" t="s">
        <v>308</v>
      </c>
      <c r="E249" s="56" t="s">
        <v>8</v>
      </c>
      <c r="F249" s="56" t="s">
        <v>12</v>
      </c>
      <c r="G249" s="60">
        <v>23.25</v>
      </c>
      <c r="H249" s="59">
        <v>3</v>
      </c>
      <c r="I249" s="59"/>
      <c r="J249" s="57" t="s">
        <v>68</v>
      </c>
      <c r="K249" s="106">
        <v>220</v>
      </c>
      <c r="N249" s="78"/>
      <c r="O249" s="78"/>
      <c r="Q249" s="15"/>
      <c r="U249" s="99" t="str">
        <f t="shared" si="20"/>
        <v>Ngọc</v>
      </c>
      <c r="V249" s="49" t="str">
        <f t="shared" si="24"/>
        <v>Ngọc10A5</v>
      </c>
      <c r="W249" s="2">
        <f>COUNTIF($V$5:$V$469,V249)</f>
        <v>1</v>
      </c>
      <c r="X249" s="49" t="str">
        <f t="shared" si="21"/>
        <v>Trần Thị Bích</v>
      </c>
      <c r="Y249" s="99" t="str">
        <f t="shared" si="25"/>
        <v>Bích</v>
      </c>
      <c r="Z249" s="49" t="str">
        <f t="shared" si="22"/>
        <v>Bích Ngọc10A5</v>
      </c>
      <c r="AA249" s="49">
        <f t="shared" si="23"/>
        <v>1</v>
      </c>
    </row>
    <row r="250" spans="1:27" ht="21" customHeight="1" x14ac:dyDescent="0.25">
      <c r="A250" s="34">
        <v>246</v>
      </c>
      <c r="B250" s="95" t="s">
        <v>439</v>
      </c>
      <c r="C250" s="57" t="s">
        <v>576</v>
      </c>
      <c r="D250" s="58" t="s">
        <v>294</v>
      </c>
      <c r="E250" s="56" t="s">
        <v>10</v>
      </c>
      <c r="F250" s="56" t="s">
        <v>12</v>
      </c>
      <c r="G250" s="60">
        <v>19.25</v>
      </c>
      <c r="H250" s="59">
        <v>2</v>
      </c>
      <c r="I250" s="59"/>
      <c r="J250" s="57" t="s">
        <v>68</v>
      </c>
      <c r="K250" s="106">
        <v>228</v>
      </c>
      <c r="N250" s="78"/>
      <c r="O250" s="78"/>
      <c r="Q250" s="15"/>
      <c r="U250" s="99" t="str">
        <f t="shared" si="20"/>
        <v>Nhân</v>
      </c>
      <c r="V250" s="49" t="str">
        <f t="shared" si="24"/>
        <v>Nhân10A5</v>
      </c>
      <c r="W250" s="2">
        <f>COUNTIF($V$5:$V$465,V250)</f>
        <v>1</v>
      </c>
      <c r="X250" s="49" t="str">
        <f t="shared" si="21"/>
        <v>Nguyễn Trọng</v>
      </c>
      <c r="Y250" s="99" t="str">
        <f t="shared" si="25"/>
        <v>Trọng</v>
      </c>
      <c r="Z250" s="49" t="str">
        <f t="shared" si="22"/>
        <v>Trọng Nhân10A5</v>
      </c>
      <c r="AA250" s="49">
        <f t="shared" si="23"/>
        <v>1</v>
      </c>
    </row>
    <row r="251" spans="1:27" ht="21" customHeight="1" x14ac:dyDescent="0.25">
      <c r="A251" s="34">
        <v>247</v>
      </c>
      <c r="B251" s="95" t="s">
        <v>439</v>
      </c>
      <c r="C251" s="57" t="s">
        <v>700</v>
      </c>
      <c r="D251" s="58" t="s">
        <v>313</v>
      </c>
      <c r="E251" s="56" t="s">
        <v>8</v>
      </c>
      <c r="F251" s="56" t="s">
        <v>12</v>
      </c>
      <c r="G251" s="60">
        <v>19</v>
      </c>
      <c r="H251" s="59">
        <v>1</v>
      </c>
      <c r="I251" s="59"/>
      <c r="J251" s="57" t="s">
        <v>68</v>
      </c>
      <c r="K251" s="106">
        <v>231</v>
      </c>
      <c r="N251" s="78"/>
      <c r="O251" s="78"/>
      <c r="Q251" s="15"/>
      <c r="U251" s="99" t="str">
        <f t="shared" si="20"/>
        <v>Nhi</v>
      </c>
      <c r="V251" s="49" t="str">
        <f t="shared" si="24"/>
        <v>Nhi10A5</v>
      </c>
      <c r="W251" s="2">
        <f>COUNTIF($V$5:$V$465,V251)</f>
        <v>2</v>
      </c>
      <c r="X251" s="49" t="str">
        <f t="shared" si="21"/>
        <v>Hồ Thành</v>
      </c>
      <c r="Y251" s="99" t="str">
        <f t="shared" si="25"/>
        <v>Thành</v>
      </c>
      <c r="Z251" s="49" t="str">
        <f t="shared" si="22"/>
        <v>Thành Nhi10A5</v>
      </c>
      <c r="AA251" s="49">
        <f t="shared" si="23"/>
        <v>1</v>
      </c>
    </row>
    <row r="252" spans="1:27" ht="21" customHeight="1" x14ac:dyDescent="0.25">
      <c r="A252" s="34">
        <v>248</v>
      </c>
      <c r="B252" s="95" t="s">
        <v>437</v>
      </c>
      <c r="C252" s="57" t="s">
        <v>848</v>
      </c>
      <c r="D252" s="58" t="s">
        <v>315</v>
      </c>
      <c r="E252" s="56" t="s">
        <v>8</v>
      </c>
      <c r="F252" s="56" t="s">
        <v>12</v>
      </c>
      <c r="G252" s="60">
        <v>21</v>
      </c>
      <c r="H252" s="59">
        <v>1</v>
      </c>
      <c r="I252" s="59"/>
      <c r="J252" s="57" t="s">
        <v>68</v>
      </c>
      <c r="K252" s="106">
        <v>233</v>
      </c>
      <c r="N252" s="78"/>
      <c r="O252" s="78"/>
      <c r="Q252" s="15"/>
      <c r="U252" s="99" t="str">
        <f t="shared" si="20"/>
        <v>Nhi</v>
      </c>
      <c r="V252" s="49" t="str">
        <f t="shared" si="24"/>
        <v>Nhi10A5</v>
      </c>
      <c r="W252" s="2">
        <f>COUNTIF($V$5:$V$465,V252)</f>
        <v>2</v>
      </c>
      <c r="X252" s="49" t="str">
        <f t="shared" si="21"/>
        <v>Nguyễn Ngọc Yến</v>
      </c>
      <c r="Y252" s="99" t="str">
        <f t="shared" si="25"/>
        <v>Yến</v>
      </c>
      <c r="Z252" s="49" t="str">
        <f t="shared" si="22"/>
        <v>Yến Nhi10A5</v>
      </c>
      <c r="AA252" s="49">
        <f t="shared" si="23"/>
        <v>1</v>
      </c>
    </row>
    <row r="253" spans="1:27" ht="21" customHeight="1" x14ac:dyDescent="0.25">
      <c r="A253" s="34">
        <v>249</v>
      </c>
      <c r="B253" s="95" t="s">
        <v>442</v>
      </c>
      <c r="C253" s="57" t="s">
        <v>764</v>
      </c>
      <c r="D253" s="58" t="s">
        <v>102</v>
      </c>
      <c r="E253" s="56" t="s">
        <v>8</v>
      </c>
      <c r="F253" s="56" t="s">
        <v>12</v>
      </c>
      <c r="G253" s="60">
        <v>18</v>
      </c>
      <c r="H253" s="59">
        <v>2</v>
      </c>
      <c r="I253" s="59"/>
      <c r="J253" s="57" t="s">
        <v>74</v>
      </c>
      <c r="K253" s="106">
        <v>244</v>
      </c>
      <c r="N253" s="78"/>
      <c r="O253" s="78"/>
      <c r="Q253" s="15"/>
      <c r="U253" s="99" t="str">
        <f t="shared" si="20"/>
        <v>Như</v>
      </c>
      <c r="V253" s="49" t="str">
        <f t="shared" si="24"/>
        <v>Như10A5</v>
      </c>
      <c r="W253" s="2">
        <f>COUNTIF($V$5:$V$465,V253)</f>
        <v>1</v>
      </c>
      <c r="X253" s="49" t="str">
        <f t="shared" si="21"/>
        <v>Huỳnh Thị Huỳnh</v>
      </c>
      <c r="Y253" s="99" t="str">
        <f t="shared" si="25"/>
        <v>Huỳnh</v>
      </c>
      <c r="Z253" s="49" t="str">
        <f t="shared" si="22"/>
        <v>Huỳnh Như10A5</v>
      </c>
      <c r="AA253" s="49">
        <f t="shared" si="23"/>
        <v>1</v>
      </c>
    </row>
    <row r="254" spans="1:27" ht="21" customHeight="1" x14ac:dyDescent="0.25">
      <c r="A254" s="34">
        <v>250</v>
      </c>
      <c r="B254" s="95" t="s">
        <v>438</v>
      </c>
      <c r="C254" s="57" t="s">
        <v>557</v>
      </c>
      <c r="D254" s="58" t="s">
        <v>263</v>
      </c>
      <c r="E254" s="56" t="s">
        <v>10</v>
      </c>
      <c r="F254" s="56" t="s">
        <v>12</v>
      </c>
      <c r="G254" s="60">
        <v>23.5</v>
      </c>
      <c r="H254" s="59">
        <v>2</v>
      </c>
      <c r="I254" s="59"/>
      <c r="J254" s="57" t="s">
        <v>68</v>
      </c>
      <c r="K254" s="106">
        <v>264</v>
      </c>
      <c r="N254" s="78"/>
      <c r="O254" s="78"/>
      <c r="Q254" s="15"/>
      <c r="U254" s="99" t="str">
        <f t="shared" si="20"/>
        <v>Phúc</v>
      </c>
      <c r="V254" s="49" t="str">
        <f t="shared" si="24"/>
        <v>Phúc10A5</v>
      </c>
      <c r="W254" s="2">
        <f>COUNTIF($V$5:$V$469,V254)</f>
        <v>1</v>
      </c>
      <c r="X254" s="49" t="str">
        <f t="shared" si="21"/>
        <v>Huỳnh Thanh</v>
      </c>
      <c r="Y254" s="99" t="str">
        <f t="shared" si="25"/>
        <v>Thanh</v>
      </c>
      <c r="Z254" s="49" t="str">
        <f t="shared" si="22"/>
        <v>Thanh Phúc10A5</v>
      </c>
      <c r="AA254" s="49">
        <f t="shared" si="23"/>
        <v>1</v>
      </c>
    </row>
    <row r="255" spans="1:27" ht="21" customHeight="1" x14ac:dyDescent="0.25">
      <c r="A255" s="34">
        <v>251</v>
      </c>
      <c r="B255" s="95" t="s">
        <v>449</v>
      </c>
      <c r="C255" s="57" t="s">
        <v>619</v>
      </c>
      <c r="D255" s="58" t="s">
        <v>288</v>
      </c>
      <c r="E255" s="56" t="s">
        <v>10</v>
      </c>
      <c r="F255" s="56" t="s">
        <v>12</v>
      </c>
      <c r="G255" s="60">
        <v>19.25</v>
      </c>
      <c r="H255" s="59">
        <v>3</v>
      </c>
      <c r="I255" s="59"/>
      <c r="J255" s="57" t="s">
        <v>72</v>
      </c>
      <c r="K255" s="106">
        <v>272</v>
      </c>
      <c r="N255" s="78"/>
      <c r="O255" s="78"/>
      <c r="Q255" s="15"/>
      <c r="U255" s="99" t="str">
        <f t="shared" si="20"/>
        <v>Phương</v>
      </c>
      <c r="V255" s="49" t="str">
        <f t="shared" si="24"/>
        <v>Phương10A5</v>
      </c>
      <c r="W255" s="2">
        <f>COUNTIF($V$5:$V$465,V255)</f>
        <v>1</v>
      </c>
      <c r="X255" s="49" t="str">
        <f t="shared" si="21"/>
        <v>Lê Minh</v>
      </c>
      <c r="Y255" s="99" t="str">
        <f t="shared" si="25"/>
        <v>Minh</v>
      </c>
      <c r="Z255" s="49" t="str">
        <f t="shared" si="22"/>
        <v>Minh Phương10A5</v>
      </c>
      <c r="AA255" s="49">
        <f t="shared" si="23"/>
        <v>1</v>
      </c>
    </row>
    <row r="256" spans="1:27" ht="21" customHeight="1" x14ac:dyDescent="0.25">
      <c r="A256" s="34">
        <v>252</v>
      </c>
      <c r="B256" s="95" t="s">
        <v>446</v>
      </c>
      <c r="C256" s="57" t="s">
        <v>595</v>
      </c>
      <c r="D256" s="58" t="s">
        <v>357</v>
      </c>
      <c r="E256" s="56" t="s">
        <v>10</v>
      </c>
      <c r="F256" s="56" t="s">
        <v>12</v>
      </c>
      <c r="G256" s="60">
        <v>18</v>
      </c>
      <c r="H256" s="59">
        <v>2</v>
      </c>
      <c r="I256" s="59"/>
      <c r="J256" s="57" t="s">
        <v>68</v>
      </c>
      <c r="K256" s="106">
        <v>281</v>
      </c>
      <c r="N256" s="78"/>
      <c r="O256" s="78"/>
      <c r="Q256" s="15"/>
      <c r="U256" s="99" t="str">
        <f t="shared" si="20"/>
        <v>Quân</v>
      </c>
      <c r="V256" s="49" t="str">
        <f t="shared" si="24"/>
        <v>Quân10A5</v>
      </c>
      <c r="W256" s="2">
        <f>COUNTIF($V$5:$V$465,V256)</f>
        <v>1</v>
      </c>
      <c r="X256" s="49" t="str">
        <f t="shared" si="21"/>
        <v>Tăng Gia</v>
      </c>
      <c r="Y256" s="99" t="str">
        <f t="shared" si="25"/>
        <v>Gia</v>
      </c>
      <c r="Z256" s="49" t="str">
        <f t="shared" si="22"/>
        <v>Gia Quân10A5</v>
      </c>
      <c r="AA256" s="49">
        <f t="shared" si="23"/>
        <v>1</v>
      </c>
    </row>
    <row r="257" spans="1:27" ht="21" customHeight="1" x14ac:dyDescent="0.25">
      <c r="A257" s="34">
        <v>253</v>
      </c>
      <c r="B257" s="95" t="s">
        <v>150</v>
      </c>
      <c r="C257" s="57" t="s">
        <v>610</v>
      </c>
      <c r="D257" s="58" t="s">
        <v>174</v>
      </c>
      <c r="E257" s="56" t="s">
        <v>10</v>
      </c>
      <c r="F257" s="56" t="s">
        <v>12</v>
      </c>
      <c r="G257" s="60">
        <v>20.75</v>
      </c>
      <c r="H257" s="59">
        <v>3</v>
      </c>
      <c r="I257" s="59"/>
      <c r="J257" s="57" t="s">
        <v>68</v>
      </c>
      <c r="K257" s="106">
        <v>291</v>
      </c>
      <c r="N257" s="78"/>
      <c r="O257" s="78"/>
      <c r="Q257" s="15"/>
      <c r="U257" s="99" t="str">
        <f t="shared" si="20"/>
        <v>Sang</v>
      </c>
      <c r="V257" s="49" t="str">
        <f t="shared" si="24"/>
        <v>Sang10A5</v>
      </c>
      <c r="W257" s="2">
        <f>COUNTIF($V$5:$V$465,V257)</f>
        <v>1</v>
      </c>
      <c r="X257" s="49" t="str">
        <f t="shared" si="21"/>
        <v>Vũ Cao</v>
      </c>
      <c r="Y257" s="99" t="str">
        <f t="shared" si="25"/>
        <v>Cao</v>
      </c>
      <c r="Z257" s="49" t="str">
        <f t="shared" si="22"/>
        <v>Cao Sang10A5</v>
      </c>
      <c r="AA257" s="49">
        <f t="shared" si="23"/>
        <v>1</v>
      </c>
    </row>
    <row r="258" spans="1:27" ht="21" customHeight="1" x14ac:dyDescent="0.25">
      <c r="A258" s="34">
        <v>254</v>
      </c>
      <c r="B258" s="95" t="s">
        <v>456</v>
      </c>
      <c r="C258" s="57" t="s">
        <v>127</v>
      </c>
      <c r="D258" s="58" t="s">
        <v>352</v>
      </c>
      <c r="E258" s="56" t="s">
        <v>10</v>
      </c>
      <c r="F258" s="56" t="s">
        <v>12</v>
      </c>
      <c r="G258" s="60">
        <v>17.5</v>
      </c>
      <c r="H258" s="59">
        <v>2</v>
      </c>
      <c r="I258" s="59"/>
      <c r="J258" s="57" t="s">
        <v>171</v>
      </c>
      <c r="K258" s="106">
        <v>299</v>
      </c>
      <c r="N258" s="78"/>
      <c r="O258" s="78"/>
      <c r="Q258" s="15"/>
      <c r="U258" s="99" t="str">
        <f t="shared" si="20"/>
        <v>Tài</v>
      </c>
      <c r="V258" s="49" t="str">
        <f t="shared" si="24"/>
        <v>Tài10A5</v>
      </c>
      <c r="W258" s="2">
        <f>COUNTIF($V$5:$V$465,V258)</f>
        <v>1</v>
      </c>
      <c r="X258" s="49" t="str">
        <f t="shared" si="21"/>
        <v>Nguyễn Tấn</v>
      </c>
      <c r="Y258" s="99" t="str">
        <f t="shared" si="25"/>
        <v>Tấn</v>
      </c>
      <c r="Z258" s="49" t="str">
        <f t="shared" si="22"/>
        <v>Tấn Tài10A5</v>
      </c>
      <c r="AA258" s="49">
        <f t="shared" si="23"/>
        <v>1</v>
      </c>
    </row>
    <row r="259" spans="1:27" ht="21" customHeight="1" x14ac:dyDescent="0.25">
      <c r="A259" s="34">
        <v>255</v>
      </c>
      <c r="B259" s="95" t="s">
        <v>439</v>
      </c>
      <c r="C259" s="57" t="s">
        <v>466</v>
      </c>
      <c r="D259" s="58" t="s">
        <v>340</v>
      </c>
      <c r="E259" s="56" t="s">
        <v>10</v>
      </c>
      <c r="F259" s="56" t="s">
        <v>12</v>
      </c>
      <c r="G259" s="60">
        <v>27.25</v>
      </c>
      <c r="H259" s="59">
        <v>1</v>
      </c>
      <c r="I259" s="59"/>
      <c r="J259" s="57" t="s">
        <v>68</v>
      </c>
      <c r="K259" s="106">
        <v>310</v>
      </c>
      <c r="N259" s="78"/>
      <c r="O259" s="78"/>
      <c r="Q259" s="15"/>
      <c r="U259" s="99" t="str">
        <f t="shared" si="20"/>
        <v>Thái</v>
      </c>
      <c r="V259" s="49" t="str">
        <f t="shared" si="24"/>
        <v>Thái10A5</v>
      </c>
      <c r="W259" s="2">
        <f>COUNTIF($V$5:$V$469,V259)</f>
        <v>1</v>
      </c>
      <c r="X259" s="49" t="str">
        <f t="shared" si="21"/>
        <v>Trần Quốc</v>
      </c>
      <c r="Y259" s="99" t="str">
        <f t="shared" si="25"/>
        <v>Quốc</v>
      </c>
      <c r="Z259" s="49" t="str">
        <f t="shared" si="22"/>
        <v>Quốc Thái10A5</v>
      </c>
      <c r="AA259" s="49">
        <f t="shared" si="23"/>
        <v>1</v>
      </c>
    </row>
    <row r="260" spans="1:27" ht="21" customHeight="1" x14ac:dyDescent="0.25">
      <c r="A260" s="34">
        <v>256</v>
      </c>
      <c r="B260" s="95" t="s">
        <v>442</v>
      </c>
      <c r="C260" s="57" t="s">
        <v>707</v>
      </c>
      <c r="D260" s="58" t="s">
        <v>86</v>
      </c>
      <c r="E260" s="56" t="s">
        <v>8</v>
      </c>
      <c r="F260" s="56" t="s">
        <v>12</v>
      </c>
      <c r="G260" s="60">
        <v>18.25</v>
      </c>
      <c r="H260" s="59">
        <v>1</v>
      </c>
      <c r="I260" s="59"/>
      <c r="J260" s="57" t="s">
        <v>68</v>
      </c>
      <c r="K260" s="106">
        <v>315</v>
      </c>
      <c r="N260" s="78"/>
      <c r="O260" s="78"/>
      <c r="Q260" s="15"/>
      <c r="U260" s="99" t="str">
        <f t="shared" si="20"/>
        <v>Thanh</v>
      </c>
      <c r="V260" s="49" t="str">
        <f t="shared" si="24"/>
        <v>Thanh10A5</v>
      </c>
      <c r="W260" s="2">
        <f>COUNTIF($V$5:$V$465,V260)</f>
        <v>1</v>
      </c>
      <c r="X260" s="49" t="str">
        <f t="shared" si="21"/>
        <v>Nguyễn Kim</v>
      </c>
      <c r="Y260" s="99" t="str">
        <f t="shared" si="25"/>
        <v>Kim</v>
      </c>
      <c r="Z260" s="49" t="str">
        <f t="shared" si="22"/>
        <v>Kim Thanh10A5</v>
      </c>
      <c r="AA260" s="49">
        <f t="shared" si="23"/>
        <v>1</v>
      </c>
    </row>
    <row r="261" spans="1:27" ht="21" customHeight="1" x14ac:dyDescent="0.25">
      <c r="A261" s="34">
        <v>257</v>
      </c>
      <c r="B261" s="95" t="s">
        <v>461</v>
      </c>
      <c r="C261" s="57" t="s">
        <v>800</v>
      </c>
      <c r="D261" s="58" t="s">
        <v>393</v>
      </c>
      <c r="E261" s="56" t="s">
        <v>8</v>
      </c>
      <c r="F261" s="56" t="s">
        <v>12</v>
      </c>
      <c r="G261" s="60">
        <v>18.75</v>
      </c>
      <c r="H261" s="59">
        <v>3</v>
      </c>
      <c r="I261" s="59"/>
      <c r="J261" s="57" t="s">
        <v>68</v>
      </c>
      <c r="K261" s="106">
        <v>326</v>
      </c>
      <c r="N261" s="78"/>
      <c r="O261" s="78"/>
      <c r="Q261" s="15"/>
      <c r="U261" s="99" t="str">
        <f t="shared" ref="U261:U324" si="27">RIGHT(C261,LEN(C261)-FIND("@",SUBSTITUTE(C261," ","@",LEN(C261)-LEN(SUBSTITUTE(C261," ","")))))</f>
        <v>Thảo</v>
      </c>
      <c r="V261" s="49" t="str">
        <f t="shared" si="24"/>
        <v>Thảo10A5</v>
      </c>
      <c r="W261" s="2">
        <f>COUNTIF($V$5:$V$465,V261)</f>
        <v>1</v>
      </c>
      <c r="X261" s="49" t="str">
        <f t="shared" ref="X261:X324" si="28">LEFT(C261,LEN(C261)-LEN(U261)-1)</f>
        <v>Trần Thanh</v>
      </c>
      <c r="Y261" s="99" t="str">
        <f t="shared" si="25"/>
        <v>Thanh</v>
      </c>
      <c r="Z261" s="49" t="str">
        <f t="shared" ref="Z261:Z324" si="29">Y261&amp;" "&amp;U261&amp;F261</f>
        <v>Thanh Thảo10A5</v>
      </c>
      <c r="AA261" s="49">
        <f t="shared" ref="AA261:AA324" si="30">COUNTIF($Z$5:$Z$480,Z261)</f>
        <v>1</v>
      </c>
    </row>
    <row r="262" spans="1:27" ht="21" customHeight="1" x14ac:dyDescent="0.25">
      <c r="A262" s="34">
        <v>258</v>
      </c>
      <c r="B262" s="95" t="s">
        <v>439</v>
      </c>
      <c r="C262" s="57" t="s">
        <v>540</v>
      </c>
      <c r="D262" s="58" t="s">
        <v>230</v>
      </c>
      <c r="E262" s="56" t="s">
        <v>10</v>
      </c>
      <c r="F262" s="56" t="s">
        <v>12</v>
      </c>
      <c r="G262" s="60">
        <v>17.5</v>
      </c>
      <c r="H262" s="59">
        <v>1</v>
      </c>
      <c r="I262" s="59"/>
      <c r="J262" s="57" t="s">
        <v>68</v>
      </c>
      <c r="K262" s="106">
        <v>330</v>
      </c>
      <c r="N262" s="78"/>
      <c r="O262" s="78"/>
      <c r="Q262" s="15"/>
      <c r="U262" s="99" t="str">
        <f t="shared" si="27"/>
        <v>Thắng</v>
      </c>
      <c r="V262" s="49" t="str">
        <f t="shared" ref="V262:V325" si="31">U262&amp;F262</f>
        <v>Thắng10A5</v>
      </c>
      <c r="W262" s="2">
        <f>COUNTIF($V$5:$V$465,V262)</f>
        <v>1</v>
      </c>
      <c r="X262" s="49" t="str">
        <f t="shared" si="28"/>
        <v>Huỳnh Văn</v>
      </c>
      <c r="Y262" s="99" t="str">
        <f t="shared" ref="Y262:Y325" si="32">RIGHT(X262,LEN(X262)-FIND("@",SUBSTITUTE(X262," ","@",LEN(X262)-LEN(SUBSTITUTE(X262," ","")))))</f>
        <v>Văn</v>
      </c>
      <c r="Z262" s="49" t="str">
        <f t="shared" si="29"/>
        <v>Văn Thắng10A5</v>
      </c>
      <c r="AA262" s="49">
        <f t="shared" si="30"/>
        <v>1</v>
      </c>
    </row>
    <row r="263" spans="1:27" ht="21" customHeight="1" x14ac:dyDescent="0.25">
      <c r="A263" s="34">
        <v>259</v>
      </c>
      <c r="B263" s="95" t="s">
        <v>444</v>
      </c>
      <c r="C263" s="57" t="s">
        <v>651</v>
      </c>
      <c r="D263" s="58" t="s">
        <v>359</v>
      </c>
      <c r="E263" s="56" t="s">
        <v>8</v>
      </c>
      <c r="F263" s="56" t="s">
        <v>12</v>
      </c>
      <c r="G263" s="60">
        <v>24.75</v>
      </c>
      <c r="H263" s="59">
        <v>1</v>
      </c>
      <c r="I263" s="59"/>
      <c r="J263" s="57" t="s">
        <v>169</v>
      </c>
      <c r="K263" s="106">
        <v>342</v>
      </c>
      <c r="N263" s="78"/>
      <c r="O263" s="78"/>
      <c r="Q263" s="15"/>
      <c r="U263" s="99" t="str">
        <f t="shared" si="27"/>
        <v>Thủy</v>
      </c>
      <c r="V263" s="49" t="str">
        <f t="shared" si="31"/>
        <v>Thủy10A5</v>
      </c>
      <c r="W263" s="2">
        <f>COUNTIF($V$5:$V$469,V263)</f>
        <v>1</v>
      </c>
      <c r="X263" s="49" t="str">
        <f t="shared" si="28"/>
        <v>Nguyễn Thị Thu</v>
      </c>
      <c r="Y263" s="99" t="str">
        <f t="shared" si="32"/>
        <v>Thu</v>
      </c>
      <c r="Z263" s="49" t="str">
        <f t="shared" si="29"/>
        <v>Thu Thủy10A5</v>
      </c>
      <c r="AA263" s="49">
        <f t="shared" si="30"/>
        <v>1</v>
      </c>
    </row>
    <row r="264" spans="1:27" ht="21" customHeight="1" x14ac:dyDescent="0.25">
      <c r="A264" s="34">
        <v>260</v>
      </c>
      <c r="B264" s="95" t="s">
        <v>439</v>
      </c>
      <c r="C264" s="57" t="s">
        <v>725</v>
      </c>
      <c r="D264" s="58" t="s">
        <v>360</v>
      </c>
      <c r="E264" s="56" t="s">
        <v>8</v>
      </c>
      <c r="F264" s="56" t="s">
        <v>12</v>
      </c>
      <c r="G264" s="60">
        <v>23.25</v>
      </c>
      <c r="H264" s="59">
        <v>2</v>
      </c>
      <c r="I264" s="59"/>
      <c r="J264" s="57" t="s">
        <v>68</v>
      </c>
      <c r="K264" s="106">
        <v>356</v>
      </c>
      <c r="N264" s="78"/>
      <c r="O264" s="78"/>
      <c r="Q264" s="15"/>
      <c r="U264" s="99" t="str">
        <f t="shared" si="27"/>
        <v>Thư</v>
      </c>
      <c r="V264" s="49" t="str">
        <f t="shared" si="31"/>
        <v>Thư10A5</v>
      </c>
      <c r="W264" s="2">
        <f>COUNTIF($V$5:$V$465,V264)</f>
        <v>1</v>
      </c>
      <c r="X264" s="49" t="str">
        <f t="shared" si="28"/>
        <v>Trần Thị Minh</v>
      </c>
      <c r="Y264" s="99" t="str">
        <f t="shared" si="32"/>
        <v>Minh</v>
      </c>
      <c r="Z264" s="49" t="str">
        <f t="shared" si="29"/>
        <v>Minh Thư10A5</v>
      </c>
      <c r="AA264" s="49">
        <f t="shared" si="30"/>
        <v>1</v>
      </c>
    </row>
    <row r="265" spans="1:27" ht="21" customHeight="1" x14ac:dyDescent="0.25">
      <c r="A265" s="34">
        <v>261</v>
      </c>
      <c r="B265" s="95" t="s">
        <v>437</v>
      </c>
      <c r="C265" s="23" t="s">
        <v>720</v>
      </c>
      <c r="D265" s="22" t="s">
        <v>366</v>
      </c>
      <c r="E265" s="28" t="s">
        <v>8</v>
      </c>
      <c r="F265" s="56" t="s">
        <v>12</v>
      </c>
      <c r="G265" s="60">
        <v>24</v>
      </c>
      <c r="H265" s="22">
        <v>2</v>
      </c>
      <c r="I265" s="22"/>
      <c r="J265" s="57" t="s">
        <v>171</v>
      </c>
      <c r="K265" s="106">
        <v>364</v>
      </c>
      <c r="N265" s="78"/>
      <c r="O265" s="78"/>
      <c r="U265" s="99" t="str">
        <f t="shared" si="27"/>
        <v>Thy</v>
      </c>
      <c r="V265" s="49" t="str">
        <f t="shared" si="31"/>
        <v>Thy10A5</v>
      </c>
      <c r="W265" s="2">
        <f>COUNTIF($V$5:$V$465,V265)</f>
        <v>1</v>
      </c>
      <c r="X265" s="49" t="str">
        <f t="shared" si="28"/>
        <v>PhạM Đỗ Anh</v>
      </c>
      <c r="Y265" s="99" t="str">
        <f t="shared" si="32"/>
        <v>Anh</v>
      </c>
      <c r="Z265" s="49" t="str">
        <f t="shared" si="29"/>
        <v>Anh Thy10A5</v>
      </c>
      <c r="AA265" s="49">
        <f t="shared" si="30"/>
        <v>1</v>
      </c>
    </row>
    <row r="266" spans="1:27" ht="21" customHeight="1" x14ac:dyDescent="0.25">
      <c r="A266" s="34">
        <v>262</v>
      </c>
      <c r="B266" s="95" t="s">
        <v>440</v>
      </c>
      <c r="C266" s="57" t="s">
        <v>713</v>
      </c>
      <c r="D266" s="58" t="s">
        <v>212</v>
      </c>
      <c r="E266" s="56" t="s">
        <v>8</v>
      </c>
      <c r="F266" s="56" t="s">
        <v>12</v>
      </c>
      <c r="G266" s="60">
        <v>17</v>
      </c>
      <c r="H266" s="59">
        <v>1</v>
      </c>
      <c r="I266" s="59"/>
      <c r="J266" s="57" t="s">
        <v>79</v>
      </c>
      <c r="K266" s="106">
        <v>368</v>
      </c>
      <c r="N266" s="78"/>
      <c r="O266" s="78"/>
      <c r="Q266" s="15"/>
      <c r="U266" s="99" t="str">
        <f t="shared" si="27"/>
        <v>Tiên</v>
      </c>
      <c r="V266" s="49" t="str">
        <f t="shared" si="31"/>
        <v>Tiên10A5</v>
      </c>
      <c r="W266" s="2">
        <f>COUNTIF($V$5:$V$465,V266)</f>
        <v>2</v>
      </c>
      <c r="X266" s="49" t="str">
        <f t="shared" si="28"/>
        <v>Nguyễn Cẩm</v>
      </c>
      <c r="Y266" s="99" t="str">
        <f t="shared" si="32"/>
        <v>Cẩm</v>
      </c>
      <c r="Z266" s="49" t="str">
        <f t="shared" si="29"/>
        <v>Cẩm Tiên10A5</v>
      </c>
      <c r="AA266" s="49">
        <f t="shared" si="30"/>
        <v>1</v>
      </c>
    </row>
    <row r="267" spans="1:27" ht="21" customHeight="1" x14ac:dyDescent="0.25">
      <c r="A267" s="34">
        <v>263</v>
      </c>
      <c r="B267" s="95" t="s">
        <v>446</v>
      </c>
      <c r="C267" s="57" t="s">
        <v>753</v>
      </c>
      <c r="D267" s="58" t="s">
        <v>379</v>
      </c>
      <c r="E267" s="56" t="s">
        <v>8</v>
      </c>
      <c r="F267" s="56" t="s">
        <v>12</v>
      </c>
      <c r="G267" s="60">
        <v>19.25</v>
      </c>
      <c r="H267" s="59">
        <v>2</v>
      </c>
      <c r="I267" s="59"/>
      <c r="J267" s="57" t="s">
        <v>68</v>
      </c>
      <c r="K267" s="106">
        <v>369</v>
      </c>
      <c r="N267" s="78"/>
      <c r="O267" s="78"/>
      <c r="Q267" s="15"/>
      <c r="U267" s="99" t="str">
        <f t="shared" si="27"/>
        <v>Tiên</v>
      </c>
      <c r="V267" s="49" t="str">
        <f t="shared" si="31"/>
        <v>Tiên10A5</v>
      </c>
      <c r="W267" s="2">
        <f>COUNTIF($V$5:$V$465,V267)</f>
        <v>2</v>
      </c>
      <c r="X267" s="49" t="str">
        <f t="shared" si="28"/>
        <v>Nguyễn Hoàng Thủy</v>
      </c>
      <c r="Y267" s="99" t="str">
        <f t="shared" si="32"/>
        <v>Thủy</v>
      </c>
      <c r="Z267" s="49" t="str">
        <f t="shared" si="29"/>
        <v>Thủy Tiên10A5</v>
      </c>
      <c r="AA267" s="49">
        <f t="shared" si="30"/>
        <v>1</v>
      </c>
    </row>
    <row r="268" spans="1:27" ht="21" customHeight="1" x14ac:dyDescent="0.25">
      <c r="A268" s="34">
        <v>264</v>
      </c>
      <c r="B268" s="95" t="s">
        <v>438</v>
      </c>
      <c r="C268" s="57" t="s">
        <v>642</v>
      </c>
      <c r="D268" s="58" t="s">
        <v>372</v>
      </c>
      <c r="E268" s="56" t="s">
        <v>8</v>
      </c>
      <c r="F268" s="56" t="s">
        <v>12</v>
      </c>
      <c r="G268" s="60">
        <v>26</v>
      </c>
      <c r="H268" s="59">
        <v>1</v>
      </c>
      <c r="I268" s="59"/>
      <c r="J268" s="57" t="s">
        <v>65</v>
      </c>
      <c r="K268" s="106">
        <v>382</v>
      </c>
      <c r="N268" s="78"/>
      <c r="O268" s="78"/>
      <c r="Q268" s="15"/>
      <c r="U268" s="99" t="str">
        <f t="shared" si="27"/>
        <v>Trang</v>
      </c>
      <c r="V268" s="49" t="str">
        <f t="shared" si="31"/>
        <v>Trang10A5</v>
      </c>
      <c r="W268" s="2">
        <f>COUNTIF($V$5:$V$465,V268)</f>
        <v>1</v>
      </c>
      <c r="X268" s="49" t="str">
        <f t="shared" si="28"/>
        <v>Nguyễn Thị Huyền</v>
      </c>
      <c r="Y268" s="99" t="str">
        <f t="shared" si="32"/>
        <v>Huyền</v>
      </c>
      <c r="Z268" s="49" t="str">
        <f t="shared" si="29"/>
        <v>Huyền Trang10A5</v>
      </c>
      <c r="AA268" s="49">
        <f t="shared" si="30"/>
        <v>1</v>
      </c>
    </row>
    <row r="269" spans="1:27" ht="21" customHeight="1" x14ac:dyDescent="0.25">
      <c r="A269" s="34">
        <v>265</v>
      </c>
      <c r="B269" s="95" t="s">
        <v>439</v>
      </c>
      <c r="C269" s="57" t="s">
        <v>492</v>
      </c>
      <c r="D269" s="58" t="s">
        <v>374</v>
      </c>
      <c r="E269" s="56" t="s">
        <v>10</v>
      </c>
      <c r="F269" s="56" t="s">
        <v>12</v>
      </c>
      <c r="G269" s="60">
        <v>22.5</v>
      </c>
      <c r="H269" s="59">
        <v>1</v>
      </c>
      <c r="I269" s="59"/>
      <c r="J269" s="57" t="s">
        <v>68</v>
      </c>
      <c r="K269" s="106">
        <v>396</v>
      </c>
      <c r="N269" s="78"/>
      <c r="O269" s="78"/>
      <c r="Q269" s="15"/>
      <c r="U269" s="99" t="str">
        <f t="shared" si="27"/>
        <v>Trí</v>
      </c>
      <c r="V269" s="49" t="str">
        <f t="shared" si="31"/>
        <v>Trí10A5</v>
      </c>
      <c r="W269" s="2">
        <f>COUNTIF($V$5:$V$469,V269)</f>
        <v>1</v>
      </c>
      <c r="X269" s="49" t="str">
        <f t="shared" si="28"/>
        <v>Cao Văn</v>
      </c>
      <c r="Y269" s="99" t="str">
        <f t="shared" si="32"/>
        <v>Văn</v>
      </c>
      <c r="Z269" s="49" t="str">
        <f t="shared" si="29"/>
        <v>Văn Trí10A5</v>
      </c>
      <c r="AA269" s="49">
        <f t="shared" si="30"/>
        <v>1</v>
      </c>
    </row>
    <row r="270" spans="1:27" ht="21" customHeight="1" x14ac:dyDescent="0.25">
      <c r="A270" s="34">
        <v>266</v>
      </c>
      <c r="B270" s="95" t="s">
        <v>439</v>
      </c>
      <c r="C270" s="57" t="s">
        <v>57</v>
      </c>
      <c r="D270" s="58" t="s">
        <v>384</v>
      </c>
      <c r="E270" s="56" t="s">
        <v>8</v>
      </c>
      <c r="F270" s="56" t="s">
        <v>12</v>
      </c>
      <c r="G270" s="60">
        <v>19.75</v>
      </c>
      <c r="H270" s="59">
        <v>1</v>
      </c>
      <c r="I270" s="59"/>
      <c r="J270" s="57" t="s">
        <v>68</v>
      </c>
      <c r="K270" s="106">
        <v>417</v>
      </c>
      <c r="N270" s="78"/>
      <c r="O270" s="78"/>
      <c r="Q270" s="15"/>
      <c r="U270" s="99" t="str">
        <f t="shared" si="27"/>
        <v>Tuyền</v>
      </c>
      <c r="V270" s="49" t="str">
        <f t="shared" si="31"/>
        <v>Tuyền10A5</v>
      </c>
      <c r="W270" s="2">
        <f>COUNTIF($V$5:$V$465,V270)</f>
        <v>1</v>
      </c>
      <c r="X270" s="49" t="str">
        <f t="shared" si="28"/>
        <v>Nguyễn Thị Thanh</v>
      </c>
      <c r="Y270" s="99" t="str">
        <f t="shared" si="32"/>
        <v>Thanh</v>
      </c>
      <c r="Z270" s="49" t="str">
        <f t="shared" si="29"/>
        <v>Thanh Tuyền10A5</v>
      </c>
      <c r="AA270" s="49">
        <f t="shared" si="30"/>
        <v>1</v>
      </c>
    </row>
    <row r="271" spans="1:27" ht="21" customHeight="1" x14ac:dyDescent="0.25">
      <c r="A271" s="34">
        <v>267</v>
      </c>
      <c r="B271" s="95" t="s">
        <v>438</v>
      </c>
      <c r="C271" s="57" t="s">
        <v>737</v>
      </c>
      <c r="D271" s="58" t="s">
        <v>256</v>
      </c>
      <c r="E271" s="56" t="s">
        <v>8</v>
      </c>
      <c r="F271" s="56" t="s">
        <v>12</v>
      </c>
      <c r="G271" s="60">
        <v>22</v>
      </c>
      <c r="H271" s="59">
        <v>2</v>
      </c>
      <c r="I271" s="59"/>
      <c r="J271" s="57" t="s">
        <v>68</v>
      </c>
      <c r="K271" s="106">
        <v>423</v>
      </c>
      <c r="N271" s="78"/>
      <c r="O271" s="78"/>
      <c r="U271" s="99" t="str">
        <f t="shared" si="27"/>
        <v>Vân</v>
      </c>
      <c r="V271" s="49" t="str">
        <f t="shared" si="31"/>
        <v>Vân10A5</v>
      </c>
      <c r="W271" s="2">
        <f>COUNTIF($V$5:$V$465,V271)</f>
        <v>1</v>
      </c>
      <c r="X271" s="49" t="str">
        <f t="shared" si="28"/>
        <v>Phạm Thị Hồng</v>
      </c>
      <c r="Y271" s="99" t="str">
        <f t="shared" si="32"/>
        <v>Hồng</v>
      </c>
      <c r="Z271" s="49" t="str">
        <f t="shared" si="29"/>
        <v>Hồng Vân10A5</v>
      </c>
      <c r="AA271" s="49">
        <f t="shared" si="30"/>
        <v>1</v>
      </c>
    </row>
    <row r="272" spans="1:27" ht="21" customHeight="1" x14ac:dyDescent="0.25">
      <c r="A272" s="34">
        <v>268</v>
      </c>
      <c r="B272" s="95" t="s">
        <v>437</v>
      </c>
      <c r="C272" s="57" t="s">
        <v>879</v>
      </c>
      <c r="D272" s="58" t="s">
        <v>237</v>
      </c>
      <c r="E272" s="56" t="s">
        <v>10</v>
      </c>
      <c r="F272" s="56" t="s">
        <v>12</v>
      </c>
      <c r="G272" s="60">
        <v>22.5</v>
      </c>
      <c r="H272" s="59">
        <v>2</v>
      </c>
      <c r="I272" s="59"/>
      <c r="J272" s="57" t="s">
        <v>68</v>
      </c>
      <c r="K272" s="106">
        <v>426</v>
      </c>
      <c r="N272" s="78"/>
      <c r="O272" s="78"/>
      <c r="Q272" s="15"/>
      <c r="U272" s="99" t="str">
        <f t="shared" si="27"/>
        <v>Việt</v>
      </c>
      <c r="V272" s="49" t="str">
        <f t="shared" si="31"/>
        <v>Việt10A5</v>
      </c>
      <c r="W272" s="2">
        <f>COUNTIF($V$5:$V$465,V272)</f>
        <v>1</v>
      </c>
      <c r="X272" s="49" t="str">
        <f t="shared" si="28"/>
        <v>Đặng Hoàng</v>
      </c>
      <c r="Y272" s="99" t="str">
        <f t="shared" si="32"/>
        <v>Hoàng</v>
      </c>
      <c r="Z272" s="49" t="str">
        <f t="shared" si="29"/>
        <v>Hoàng Việt10A5</v>
      </c>
      <c r="AA272" s="49">
        <f t="shared" si="30"/>
        <v>1</v>
      </c>
    </row>
    <row r="273" spans="1:27" ht="21" customHeight="1" x14ac:dyDescent="0.25">
      <c r="A273" s="34">
        <v>269</v>
      </c>
      <c r="B273" s="95" t="s">
        <v>438</v>
      </c>
      <c r="C273" s="57" t="s">
        <v>499</v>
      </c>
      <c r="D273" s="58" t="s">
        <v>388</v>
      </c>
      <c r="E273" s="56" t="s">
        <v>10</v>
      </c>
      <c r="F273" s="56" t="s">
        <v>12</v>
      </c>
      <c r="G273" s="60">
        <v>22</v>
      </c>
      <c r="H273" s="59">
        <v>1</v>
      </c>
      <c r="I273" s="59"/>
      <c r="J273" s="57" t="s">
        <v>68</v>
      </c>
      <c r="K273" s="106">
        <v>430</v>
      </c>
      <c r="N273" s="78"/>
      <c r="O273" s="78"/>
      <c r="Q273" s="15"/>
      <c r="U273" s="99" t="str">
        <f t="shared" si="27"/>
        <v>Vũ</v>
      </c>
      <c r="V273" s="49" t="str">
        <f t="shared" si="31"/>
        <v>Vũ10A5</v>
      </c>
      <c r="W273" s="2">
        <f>COUNTIF($V$5:$V$465,V273)</f>
        <v>1</v>
      </c>
      <c r="X273" s="49" t="str">
        <f t="shared" si="28"/>
        <v>Lã Nguyễn Tuấn</v>
      </c>
      <c r="Y273" s="99" t="str">
        <f t="shared" si="32"/>
        <v>Tuấn</v>
      </c>
      <c r="Z273" s="49" t="str">
        <f t="shared" si="29"/>
        <v>Tuấn Vũ10A5</v>
      </c>
      <c r="AA273" s="49">
        <f t="shared" si="30"/>
        <v>1</v>
      </c>
    </row>
    <row r="274" spans="1:27" ht="21" customHeight="1" x14ac:dyDescent="0.25">
      <c r="A274" s="34">
        <v>270</v>
      </c>
      <c r="B274" s="95" t="s">
        <v>457</v>
      </c>
      <c r="C274" s="57" t="s">
        <v>804</v>
      </c>
      <c r="D274" s="58" t="s">
        <v>362</v>
      </c>
      <c r="E274" s="56" t="s">
        <v>8</v>
      </c>
      <c r="F274" s="56" t="s">
        <v>12</v>
      </c>
      <c r="G274" s="60">
        <v>18.5</v>
      </c>
      <c r="H274" s="59">
        <v>3</v>
      </c>
      <c r="I274" s="59"/>
      <c r="J274" s="57" t="s">
        <v>68</v>
      </c>
      <c r="K274" s="106">
        <v>441</v>
      </c>
      <c r="N274" s="78"/>
      <c r="O274" s="78"/>
      <c r="Q274" s="15"/>
      <c r="U274" s="99" t="str">
        <f t="shared" si="27"/>
        <v>Vy</v>
      </c>
      <c r="V274" s="49" t="str">
        <f t="shared" si="31"/>
        <v>Vy10A5</v>
      </c>
      <c r="W274" s="2">
        <f>COUNTIF($V$5:$V$469,V274)</f>
        <v>2</v>
      </c>
      <c r="X274" s="49" t="str">
        <f t="shared" si="28"/>
        <v>Phạm Tường</v>
      </c>
      <c r="Y274" s="99" t="str">
        <f t="shared" si="32"/>
        <v>Tường</v>
      </c>
      <c r="Z274" s="49" t="str">
        <f t="shared" si="29"/>
        <v>Tường Vy10A5</v>
      </c>
      <c r="AA274" s="49">
        <f t="shared" si="30"/>
        <v>1</v>
      </c>
    </row>
    <row r="275" spans="1:27" ht="21" customHeight="1" x14ac:dyDescent="0.25">
      <c r="A275" s="34">
        <v>271</v>
      </c>
      <c r="B275" s="95" t="s">
        <v>438</v>
      </c>
      <c r="C275" s="57" t="s">
        <v>658</v>
      </c>
      <c r="D275" s="58" t="s">
        <v>396</v>
      </c>
      <c r="E275" s="56" t="s">
        <v>8</v>
      </c>
      <c r="F275" s="56" t="s">
        <v>12</v>
      </c>
      <c r="G275" s="60">
        <v>24.25</v>
      </c>
      <c r="H275" s="59">
        <v>1</v>
      </c>
      <c r="I275" s="59"/>
      <c r="J275" s="57" t="s">
        <v>68</v>
      </c>
      <c r="K275" s="106">
        <v>447</v>
      </c>
      <c r="N275" s="78"/>
      <c r="O275" s="78"/>
      <c r="Q275" s="15"/>
      <c r="U275" s="99" t="str">
        <f t="shared" si="27"/>
        <v>Vy</v>
      </c>
      <c r="V275" s="49" t="str">
        <f t="shared" si="31"/>
        <v>Vy10A5</v>
      </c>
      <c r="W275" s="2">
        <f>COUNTIF($V$5:$V$465,V275)</f>
        <v>2</v>
      </c>
      <c r="X275" s="49" t="str">
        <f t="shared" si="28"/>
        <v>Trần Thị Thanh</v>
      </c>
      <c r="Y275" s="99" t="str">
        <f t="shared" si="32"/>
        <v>Thanh</v>
      </c>
      <c r="Z275" s="49" t="str">
        <f t="shared" si="29"/>
        <v>Thanh Vy10A5</v>
      </c>
      <c r="AA275" s="49">
        <f t="shared" si="30"/>
        <v>1</v>
      </c>
    </row>
    <row r="276" spans="1:27" ht="21" customHeight="1" x14ac:dyDescent="0.25">
      <c r="A276" s="34">
        <v>272</v>
      </c>
      <c r="B276" s="95" t="s">
        <v>439</v>
      </c>
      <c r="C276" s="57" t="s">
        <v>484</v>
      </c>
      <c r="D276" s="58" t="s">
        <v>398</v>
      </c>
      <c r="E276" s="56" t="s">
        <v>10</v>
      </c>
      <c r="F276" s="56" t="s">
        <v>12</v>
      </c>
      <c r="G276" s="60">
        <v>23.75</v>
      </c>
      <c r="H276" s="59">
        <v>1</v>
      </c>
      <c r="I276" s="59"/>
      <c r="J276" s="57" t="s">
        <v>68</v>
      </c>
      <c r="K276" s="106">
        <v>450</v>
      </c>
      <c r="N276" s="78"/>
      <c r="O276" s="78"/>
      <c r="Q276" s="15"/>
      <c r="U276" s="99" t="str">
        <f t="shared" si="27"/>
        <v>Vỹ</v>
      </c>
      <c r="V276" s="49" t="str">
        <f t="shared" si="31"/>
        <v>Vỹ10A5</v>
      </c>
      <c r="W276" s="2">
        <f>COUNTIF($V$5:$V$465,V276)</f>
        <v>1</v>
      </c>
      <c r="X276" s="49" t="str">
        <f t="shared" si="28"/>
        <v>Vũ Hoàng Triệu</v>
      </c>
      <c r="Y276" s="99" t="str">
        <f t="shared" si="32"/>
        <v>Triệu</v>
      </c>
      <c r="Z276" s="49" t="str">
        <f t="shared" si="29"/>
        <v>Triệu Vỹ10A5</v>
      </c>
      <c r="AA276" s="49">
        <f t="shared" si="30"/>
        <v>1</v>
      </c>
    </row>
    <row r="277" spans="1:27" ht="21" customHeight="1" x14ac:dyDescent="0.25">
      <c r="A277" s="34">
        <v>273</v>
      </c>
      <c r="B277" s="95" t="s">
        <v>448</v>
      </c>
      <c r="C277" s="57" t="s">
        <v>130</v>
      </c>
      <c r="D277" s="58" t="s">
        <v>414</v>
      </c>
      <c r="E277" s="56" t="s">
        <v>8</v>
      </c>
      <c r="F277" s="56" t="s">
        <v>12</v>
      </c>
      <c r="G277" s="60">
        <v>19.5</v>
      </c>
      <c r="H277" s="59">
        <v>3</v>
      </c>
      <c r="I277" s="59"/>
      <c r="J277" s="57" t="s">
        <v>68</v>
      </c>
      <c r="K277" s="106">
        <v>452</v>
      </c>
      <c r="N277" s="78"/>
      <c r="O277" s="78"/>
      <c r="U277" s="99" t="str">
        <f t="shared" si="27"/>
        <v>Ý</v>
      </c>
      <c r="V277" s="49" t="str">
        <f t="shared" si="31"/>
        <v>Ý10A5</v>
      </c>
      <c r="W277" s="2">
        <f>COUNTIF($V$5:$V$465,V277)</f>
        <v>1</v>
      </c>
      <c r="X277" s="49" t="str">
        <f t="shared" si="28"/>
        <v>Nguyễn Ngọc Như</v>
      </c>
      <c r="Y277" s="99" t="str">
        <f t="shared" si="32"/>
        <v>Như</v>
      </c>
      <c r="Z277" s="49" t="str">
        <f t="shared" si="29"/>
        <v>Như Ý10A5</v>
      </c>
      <c r="AA277" s="49">
        <f t="shared" si="30"/>
        <v>1</v>
      </c>
    </row>
    <row r="278" spans="1:27" ht="21" customHeight="1" x14ac:dyDescent="0.25">
      <c r="A278" s="34">
        <v>274</v>
      </c>
      <c r="B278" s="95" t="s">
        <v>432</v>
      </c>
      <c r="C278" s="57" t="s">
        <v>629</v>
      </c>
      <c r="D278" s="58" t="s">
        <v>177</v>
      </c>
      <c r="E278" s="56" t="s">
        <v>10</v>
      </c>
      <c r="F278" s="56" t="s">
        <v>13</v>
      </c>
      <c r="G278" s="60">
        <v>18</v>
      </c>
      <c r="H278" s="59">
        <v>3</v>
      </c>
      <c r="I278" s="59"/>
      <c r="J278" s="57" t="s">
        <v>68</v>
      </c>
      <c r="K278" s="106">
        <v>6</v>
      </c>
      <c r="N278" s="78"/>
      <c r="O278" s="78"/>
      <c r="Q278" s="15"/>
      <c r="U278" s="99" t="str">
        <f t="shared" si="27"/>
        <v>Anh</v>
      </c>
      <c r="V278" s="49" t="str">
        <f t="shared" si="31"/>
        <v>Anh10A6</v>
      </c>
      <c r="W278" s="2">
        <f>COUNTIF($V$5:$V$465,V278)</f>
        <v>1</v>
      </c>
      <c r="X278" s="49" t="str">
        <f t="shared" si="28"/>
        <v>Huỳnh Quốc</v>
      </c>
      <c r="Y278" s="99" t="str">
        <f t="shared" si="32"/>
        <v>Quốc</v>
      </c>
      <c r="Z278" s="49" t="str">
        <f t="shared" si="29"/>
        <v>Quốc Anh10A6</v>
      </c>
      <c r="AA278" s="49">
        <f t="shared" si="30"/>
        <v>1</v>
      </c>
    </row>
    <row r="279" spans="1:27" ht="21" customHeight="1" x14ac:dyDescent="0.25">
      <c r="A279" s="34">
        <v>275</v>
      </c>
      <c r="B279" s="95" t="s">
        <v>438</v>
      </c>
      <c r="C279" s="57" t="s">
        <v>675</v>
      </c>
      <c r="D279" s="58" t="s">
        <v>211</v>
      </c>
      <c r="E279" s="56" t="s">
        <v>8</v>
      </c>
      <c r="F279" s="56" t="s">
        <v>13</v>
      </c>
      <c r="G279" s="60">
        <v>22</v>
      </c>
      <c r="H279" s="59">
        <v>1</v>
      </c>
      <c r="I279" s="59"/>
      <c r="J279" s="57" t="s">
        <v>68</v>
      </c>
      <c r="K279" s="106">
        <v>21</v>
      </c>
      <c r="N279" s="78"/>
      <c r="O279" s="78"/>
      <c r="Q279" s="15"/>
      <c r="U279" s="99" t="str">
        <f t="shared" si="27"/>
        <v>Bình</v>
      </c>
      <c r="V279" s="49" t="str">
        <f t="shared" si="31"/>
        <v>Bình10A6</v>
      </c>
      <c r="W279" s="2">
        <f>COUNTIF($V$5:$V$469,V279)</f>
        <v>1</v>
      </c>
      <c r="X279" s="49" t="str">
        <f t="shared" si="28"/>
        <v>Nguyễn Như</v>
      </c>
      <c r="Y279" s="99" t="str">
        <f t="shared" si="32"/>
        <v>Như</v>
      </c>
      <c r="Z279" s="49" t="str">
        <f t="shared" si="29"/>
        <v>Như Bình10A6</v>
      </c>
      <c r="AA279" s="49">
        <f t="shared" si="30"/>
        <v>1</v>
      </c>
    </row>
    <row r="280" spans="1:27" ht="21" customHeight="1" x14ac:dyDescent="0.25">
      <c r="A280" s="34">
        <v>276</v>
      </c>
      <c r="B280" s="95" t="s">
        <v>437</v>
      </c>
      <c r="C280" s="57" t="s">
        <v>880</v>
      </c>
      <c r="D280" s="58" t="s">
        <v>218</v>
      </c>
      <c r="E280" s="56" t="s">
        <v>10</v>
      </c>
      <c r="F280" s="56" t="s">
        <v>13</v>
      </c>
      <c r="G280" s="60">
        <v>23.25</v>
      </c>
      <c r="H280" s="59">
        <v>2</v>
      </c>
      <c r="I280" s="59"/>
      <c r="J280" s="57" t="s">
        <v>153</v>
      </c>
      <c r="K280" s="106">
        <v>32</v>
      </c>
      <c r="N280" s="78"/>
      <c r="O280" s="78"/>
      <c r="Q280" s="15"/>
      <c r="U280" s="99" t="str">
        <f t="shared" si="27"/>
        <v>Danh</v>
      </c>
      <c r="V280" s="49" t="str">
        <f t="shared" si="31"/>
        <v>Danh10A6</v>
      </c>
      <c r="W280" s="2">
        <f>COUNTIF($V$5:$V$465,V280)</f>
        <v>1</v>
      </c>
      <c r="X280" s="49" t="str">
        <f t="shared" si="28"/>
        <v>Đỗ Thành</v>
      </c>
      <c r="Y280" s="99" t="str">
        <f t="shared" si="32"/>
        <v>Thành</v>
      </c>
      <c r="Z280" s="49" t="str">
        <f t="shared" si="29"/>
        <v>Thành Danh10A6</v>
      </c>
      <c r="AA280" s="49">
        <f t="shared" si="30"/>
        <v>1</v>
      </c>
    </row>
    <row r="281" spans="1:27" ht="21" customHeight="1" x14ac:dyDescent="0.25">
      <c r="A281" s="34">
        <v>277</v>
      </c>
      <c r="B281" s="95" t="s">
        <v>439</v>
      </c>
      <c r="C281" s="57" t="s">
        <v>485</v>
      </c>
      <c r="D281" s="58" t="s">
        <v>227</v>
      </c>
      <c r="E281" s="56" t="s">
        <v>10</v>
      </c>
      <c r="F281" s="56" t="s">
        <v>13</v>
      </c>
      <c r="G281" s="60">
        <v>23.5</v>
      </c>
      <c r="H281" s="59">
        <v>1</v>
      </c>
      <c r="I281" s="59"/>
      <c r="J281" s="57" t="s">
        <v>154</v>
      </c>
      <c r="K281" s="106">
        <v>36</v>
      </c>
      <c r="N281" s="78"/>
      <c r="O281" s="78"/>
      <c r="Q281" s="15"/>
      <c r="U281" s="99" t="str">
        <f t="shared" si="27"/>
        <v>Dũng</v>
      </c>
      <c r="V281" s="49" t="str">
        <f t="shared" si="31"/>
        <v>Dũng10A6</v>
      </c>
      <c r="W281" s="2">
        <f>COUNTIF($V$5:$V$465,V281)</f>
        <v>1</v>
      </c>
      <c r="X281" s="49" t="str">
        <f t="shared" si="28"/>
        <v>Cao Hoàng</v>
      </c>
      <c r="Y281" s="99" t="str">
        <f t="shared" si="32"/>
        <v>Hoàng</v>
      </c>
      <c r="Z281" s="49" t="str">
        <f t="shared" si="29"/>
        <v>Hoàng Dũng10A6</v>
      </c>
      <c r="AA281" s="49">
        <f t="shared" si="30"/>
        <v>1</v>
      </c>
    </row>
    <row r="282" spans="1:27" ht="21" customHeight="1" x14ac:dyDescent="0.25">
      <c r="A282" s="34">
        <v>278</v>
      </c>
      <c r="B282" s="95" t="s">
        <v>440</v>
      </c>
      <c r="C282" s="57" t="s">
        <v>491</v>
      </c>
      <c r="D282" s="58" t="s">
        <v>349</v>
      </c>
      <c r="E282" s="56" t="s">
        <v>10</v>
      </c>
      <c r="F282" s="56" t="s">
        <v>13</v>
      </c>
      <c r="G282" s="60">
        <v>22.5</v>
      </c>
      <c r="H282" s="59">
        <v>1</v>
      </c>
      <c r="I282" s="59"/>
      <c r="J282" s="57" t="s">
        <v>68</v>
      </c>
      <c r="K282" s="106">
        <v>53</v>
      </c>
      <c r="N282" s="78"/>
      <c r="O282" s="78"/>
      <c r="Q282" s="15"/>
      <c r="U282" s="99" t="str">
        <f t="shared" si="27"/>
        <v>Đạt</v>
      </c>
      <c r="V282" s="49" t="str">
        <f t="shared" si="31"/>
        <v>Đạt10A6</v>
      </c>
      <c r="W282" s="2">
        <f>COUNTIF($V$5:$V$465,V282)</f>
        <v>1</v>
      </c>
      <c r="X282" s="49" t="str">
        <f t="shared" si="28"/>
        <v>Nguyễn Thanh</v>
      </c>
      <c r="Y282" s="99" t="str">
        <f t="shared" si="32"/>
        <v>Thanh</v>
      </c>
      <c r="Z282" s="49" t="str">
        <f t="shared" si="29"/>
        <v>Thanh Đạt10A6</v>
      </c>
      <c r="AA282" s="49">
        <f t="shared" si="30"/>
        <v>1</v>
      </c>
    </row>
    <row r="283" spans="1:27" ht="21" customHeight="1" x14ac:dyDescent="0.25">
      <c r="A283" s="34">
        <v>279</v>
      </c>
      <c r="B283" s="95" t="s">
        <v>442</v>
      </c>
      <c r="C283" s="57" t="s">
        <v>666</v>
      </c>
      <c r="D283" s="58" t="s">
        <v>401</v>
      </c>
      <c r="E283" s="56" t="s">
        <v>8</v>
      </c>
      <c r="F283" s="56" t="s">
        <v>13</v>
      </c>
      <c r="G283" s="60">
        <v>23</v>
      </c>
      <c r="H283" s="59">
        <v>1</v>
      </c>
      <c r="I283" s="59"/>
      <c r="J283" s="57" t="s">
        <v>68</v>
      </c>
      <c r="K283" s="106">
        <v>62</v>
      </c>
      <c r="N283" s="78"/>
      <c r="O283" s="78"/>
      <c r="Q283" s="15"/>
      <c r="U283" s="99" t="str">
        <f t="shared" si="27"/>
        <v>Giang</v>
      </c>
      <c r="V283" s="49" t="str">
        <f t="shared" si="31"/>
        <v>Giang10A6</v>
      </c>
      <c r="W283" s="2">
        <f>COUNTIF($V$5:$V$465,V283)</f>
        <v>1</v>
      </c>
      <c r="X283" s="49" t="str">
        <f t="shared" si="28"/>
        <v>Hà Hương</v>
      </c>
      <c r="Y283" s="99" t="str">
        <f t="shared" si="32"/>
        <v>Hương</v>
      </c>
      <c r="Z283" s="49" t="str">
        <f t="shared" si="29"/>
        <v>Hương Giang10A6</v>
      </c>
      <c r="AA283" s="49">
        <f t="shared" si="30"/>
        <v>1</v>
      </c>
    </row>
    <row r="284" spans="1:27" ht="21" customHeight="1" x14ac:dyDescent="0.25">
      <c r="A284" s="34">
        <v>280</v>
      </c>
      <c r="B284" s="95" t="s">
        <v>440</v>
      </c>
      <c r="C284" s="57" t="s">
        <v>575</v>
      </c>
      <c r="D284" s="58" t="s">
        <v>87</v>
      </c>
      <c r="E284" s="56" t="s">
        <v>10</v>
      </c>
      <c r="F284" s="56" t="s">
        <v>13</v>
      </c>
      <c r="G284" s="60">
        <v>19.25</v>
      </c>
      <c r="H284" s="59">
        <v>2</v>
      </c>
      <c r="I284" s="59"/>
      <c r="J284" s="57" t="s">
        <v>68</v>
      </c>
      <c r="K284" s="106">
        <v>72</v>
      </c>
      <c r="N284" s="78"/>
      <c r="O284" s="78"/>
      <c r="Q284" s="15"/>
      <c r="U284" s="99" t="str">
        <f t="shared" si="27"/>
        <v>Hào</v>
      </c>
      <c r="V284" s="49" t="str">
        <f t="shared" si="31"/>
        <v>Hào10A6</v>
      </c>
      <c r="W284" s="2">
        <f>COUNTIF($V$5:$V$469,V284)</f>
        <v>1</v>
      </c>
      <c r="X284" s="49" t="str">
        <f t="shared" si="28"/>
        <v>Lâm Chí</v>
      </c>
      <c r="Y284" s="99" t="str">
        <f t="shared" si="32"/>
        <v>Chí</v>
      </c>
      <c r="Z284" s="49" t="str">
        <f t="shared" si="29"/>
        <v>Chí Hào10A6</v>
      </c>
      <c r="AA284" s="49">
        <f t="shared" si="30"/>
        <v>1</v>
      </c>
    </row>
    <row r="285" spans="1:27" ht="21" customHeight="1" x14ac:dyDescent="0.25">
      <c r="A285" s="34">
        <v>281</v>
      </c>
      <c r="B285" s="95" t="s">
        <v>442</v>
      </c>
      <c r="C285" s="57" t="s">
        <v>681</v>
      </c>
      <c r="D285" s="58" t="s">
        <v>309</v>
      </c>
      <c r="E285" s="56" t="s">
        <v>8</v>
      </c>
      <c r="F285" s="56" t="s">
        <v>13</v>
      </c>
      <c r="G285" s="60">
        <v>21.25</v>
      </c>
      <c r="H285" s="59">
        <v>1</v>
      </c>
      <c r="I285" s="59"/>
      <c r="J285" s="57" t="s">
        <v>83</v>
      </c>
      <c r="K285" s="106">
        <v>77</v>
      </c>
      <c r="N285" s="78"/>
      <c r="O285" s="78"/>
      <c r="Q285" s="15"/>
      <c r="U285" s="99" t="str">
        <f t="shared" si="27"/>
        <v>Hằng</v>
      </c>
      <c r="V285" s="49" t="str">
        <f t="shared" si="31"/>
        <v>Hằng10A6</v>
      </c>
      <c r="W285" s="2">
        <f>COUNTIF($V$5:$V$465,V285)</f>
        <v>1</v>
      </c>
      <c r="X285" s="49" t="str">
        <f t="shared" si="28"/>
        <v>Nguyễn Thu</v>
      </c>
      <c r="Y285" s="99" t="str">
        <f t="shared" si="32"/>
        <v>Thu</v>
      </c>
      <c r="Z285" s="49" t="str">
        <f t="shared" si="29"/>
        <v>Thu Hằng10A6</v>
      </c>
      <c r="AA285" s="49">
        <f t="shared" si="30"/>
        <v>1</v>
      </c>
    </row>
    <row r="286" spans="1:27" ht="21" customHeight="1" x14ac:dyDescent="0.25">
      <c r="A286" s="34">
        <v>282</v>
      </c>
      <c r="B286" s="95" t="s">
        <v>437</v>
      </c>
      <c r="C286" s="57" t="s">
        <v>851</v>
      </c>
      <c r="D286" s="58" t="s">
        <v>241</v>
      </c>
      <c r="E286" s="56" t="s">
        <v>8</v>
      </c>
      <c r="F286" s="56" t="s">
        <v>13</v>
      </c>
      <c r="G286" s="60">
        <v>24.5</v>
      </c>
      <c r="H286" s="59">
        <v>2</v>
      </c>
      <c r="I286" s="59"/>
      <c r="J286" s="57" t="s">
        <v>68</v>
      </c>
      <c r="K286" s="106">
        <v>82</v>
      </c>
      <c r="N286" s="78"/>
      <c r="O286" s="78"/>
      <c r="Q286" s="15"/>
      <c r="U286" s="99" t="str">
        <f t="shared" si="27"/>
        <v>Hân</v>
      </c>
      <c r="V286" s="49" t="str">
        <f t="shared" si="31"/>
        <v>Hân10A6</v>
      </c>
      <c r="W286" s="2">
        <f>COUNTIF($V$5:$V$465,V286)</f>
        <v>1</v>
      </c>
      <c r="X286" s="49" t="str">
        <f t="shared" si="28"/>
        <v>Nguyễn Huỳnh Bảo</v>
      </c>
      <c r="Y286" s="99" t="str">
        <f t="shared" si="32"/>
        <v>Bảo</v>
      </c>
      <c r="Z286" s="49" t="str">
        <f t="shared" si="29"/>
        <v>Bảo Hân10A6</v>
      </c>
      <c r="AA286" s="49">
        <f t="shared" si="30"/>
        <v>1</v>
      </c>
    </row>
    <row r="287" spans="1:27" ht="21" customHeight="1" x14ac:dyDescent="0.25">
      <c r="A287" s="34">
        <v>283</v>
      </c>
      <c r="B287" s="95" t="s">
        <v>438</v>
      </c>
      <c r="C287" s="57" t="s">
        <v>609</v>
      </c>
      <c r="D287" s="58" t="s">
        <v>247</v>
      </c>
      <c r="E287" s="56" t="s">
        <v>10</v>
      </c>
      <c r="F287" s="56" t="s">
        <v>13</v>
      </c>
      <c r="G287" s="60">
        <v>21</v>
      </c>
      <c r="H287" s="59">
        <v>3</v>
      </c>
      <c r="I287" s="59"/>
      <c r="J287" s="57" t="s">
        <v>68</v>
      </c>
      <c r="K287" s="106">
        <v>86</v>
      </c>
      <c r="N287" s="78"/>
      <c r="O287" s="78"/>
      <c r="Q287" s="15"/>
      <c r="U287" s="99" t="str">
        <f t="shared" si="27"/>
        <v>Hậu</v>
      </c>
      <c r="V287" s="49" t="str">
        <f t="shared" si="31"/>
        <v>Hậu10A6</v>
      </c>
      <c r="W287" s="2">
        <f>COUNTIF($V$5:$V$465,V287)</f>
        <v>1</v>
      </c>
      <c r="X287" s="49" t="str">
        <f t="shared" si="28"/>
        <v>Nguyễn Minh</v>
      </c>
      <c r="Y287" s="99" t="str">
        <f t="shared" si="32"/>
        <v>Minh</v>
      </c>
      <c r="Z287" s="49" t="str">
        <f t="shared" si="29"/>
        <v>Minh Hậu10A6</v>
      </c>
      <c r="AA287" s="49">
        <f t="shared" si="30"/>
        <v>1</v>
      </c>
    </row>
    <row r="288" spans="1:27" ht="21" customHeight="1" x14ac:dyDescent="0.25">
      <c r="A288" s="34">
        <v>284</v>
      </c>
      <c r="B288" s="95" t="s">
        <v>437</v>
      </c>
      <c r="C288" s="57" t="s">
        <v>859</v>
      </c>
      <c r="D288" s="58" t="s">
        <v>220</v>
      </c>
      <c r="E288" s="56" t="s">
        <v>10</v>
      </c>
      <c r="F288" s="56" t="s">
        <v>13</v>
      </c>
      <c r="G288" s="60">
        <v>19.25</v>
      </c>
      <c r="H288" s="59">
        <v>1</v>
      </c>
      <c r="I288" s="59"/>
      <c r="J288" s="57" t="s">
        <v>68</v>
      </c>
      <c r="K288" s="106">
        <v>94</v>
      </c>
      <c r="N288" s="78"/>
      <c r="O288" s="78"/>
      <c r="Q288" s="15"/>
      <c r="U288" s="99" t="str">
        <f t="shared" si="27"/>
        <v>Hiếu</v>
      </c>
      <c r="V288" s="49" t="str">
        <f t="shared" si="31"/>
        <v>Hiếu10A6</v>
      </c>
      <c r="W288" s="2">
        <f>COUNTIF($V$5:$V$465,V288)</f>
        <v>1</v>
      </c>
      <c r="X288" s="49" t="str">
        <f t="shared" si="28"/>
        <v>Bùi Minh</v>
      </c>
      <c r="Y288" s="99" t="str">
        <f t="shared" si="32"/>
        <v>Minh</v>
      </c>
      <c r="Z288" s="49" t="str">
        <f t="shared" si="29"/>
        <v>Minh Hiếu10A6</v>
      </c>
      <c r="AA288" s="49">
        <f t="shared" si="30"/>
        <v>1</v>
      </c>
    </row>
    <row r="289" spans="1:27" ht="21" customHeight="1" x14ac:dyDescent="0.25">
      <c r="A289" s="34">
        <v>285</v>
      </c>
      <c r="B289" s="95" t="s">
        <v>443</v>
      </c>
      <c r="C289" s="57" t="s">
        <v>500</v>
      </c>
      <c r="D289" s="58" t="s">
        <v>279</v>
      </c>
      <c r="E289" s="56" t="s">
        <v>10</v>
      </c>
      <c r="F289" s="56" t="s">
        <v>13</v>
      </c>
      <c r="G289" s="60">
        <v>22</v>
      </c>
      <c r="H289" s="59">
        <v>1</v>
      </c>
      <c r="I289" s="59"/>
      <c r="J289" s="57" t="s">
        <v>65</v>
      </c>
      <c r="K289" s="106">
        <v>107</v>
      </c>
      <c r="N289" s="78"/>
      <c r="O289" s="78"/>
      <c r="Q289" s="15"/>
      <c r="U289" s="99" t="str">
        <f t="shared" si="27"/>
        <v>Huân</v>
      </c>
      <c r="V289" s="49" t="str">
        <f t="shared" si="31"/>
        <v>Huân10A6</v>
      </c>
      <c r="W289" s="2">
        <f>COUNTIF($V$5:$V$469,V289)</f>
        <v>1</v>
      </c>
      <c r="X289" s="49" t="str">
        <f t="shared" si="28"/>
        <v>Phạm Đức</v>
      </c>
      <c r="Y289" s="99" t="str">
        <f t="shared" si="32"/>
        <v>Đức</v>
      </c>
      <c r="Z289" s="49" t="str">
        <f t="shared" si="29"/>
        <v>Đức Huân10A6</v>
      </c>
      <c r="AA289" s="49">
        <f t="shared" si="30"/>
        <v>1</v>
      </c>
    </row>
    <row r="290" spans="1:27" ht="21" customHeight="1" x14ac:dyDescent="0.25">
      <c r="A290" s="34">
        <v>286</v>
      </c>
      <c r="B290" s="95" t="s">
        <v>439</v>
      </c>
      <c r="C290" s="57" t="s">
        <v>506</v>
      </c>
      <c r="D290" s="58" t="s">
        <v>268</v>
      </c>
      <c r="E290" s="56" t="s">
        <v>10</v>
      </c>
      <c r="F290" s="56" t="s">
        <v>13</v>
      </c>
      <c r="G290" s="60">
        <v>21.25</v>
      </c>
      <c r="H290" s="59">
        <v>1</v>
      </c>
      <c r="I290" s="59"/>
      <c r="J290" s="57" t="s">
        <v>68</v>
      </c>
      <c r="K290" s="106">
        <v>118</v>
      </c>
      <c r="N290" s="78"/>
      <c r="O290" s="78"/>
      <c r="Q290" s="15"/>
      <c r="U290" s="99" t="str">
        <f t="shared" si="27"/>
        <v>Huy</v>
      </c>
      <c r="V290" s="49" t="str">
        <f t="shared" si="31"/>
        <v>Huy10A6</v>
      </c>
      <c r="W290" s="2">
        <f>COUNTIF($V$5:$V$465,V290)</f>
        <v>1</v>
      </c>
      <c r="X290" s="49" t="str">
        <f t="shared" si="28"/>
        <v>Vũ Gia</v>
      </c>
      <c r="Y290" s="99" t="str">
        <f t="shared" si="32"/>
        <v>Gia</v>
      </c>
      <c r="Z290" s="49" t="str">
        <f t="shared" si="29"/>
        <v>Gia Huy10A6</v>
      </c>
      <c r="AA290" s="49">
        <f t="shared" si="30"/>
        <v>1</v>
      </c>
    </row>
    <row r="291" spans="1:27" ht="21" customHeight="1" x14ac:dyDescent="0.25">
      <c r="A291" s="34">
        <v>287</v>
      </c>
      <c r="B291" s="95" t="s">
        <v>439</v>
      </c>
      <c r="C291" s="57" t="s">
        <v>689</v>
      </c>
      <c r="D291" s="58" t="s">
        <v>269</v>
      </c>
      <c r="E291" s="56" t="s">
        <v>8</v>
      </c>
      <c r="F291" s="56" t="s">
        <v>13</v>
      </c>
      <c r="G291" s="60">
        <v>20</v>
      </c>
      <c r="H291" s="59">
        <v>1</v>
      </c>
      <c r="I291" s="59"/>
      <c r="J291" s="57" t="s">
        <v>68</v>
      </c>
      <c r="K291" s="106">
        <v>119</v>
      </c>
      <c r="N291" s="78"/>
      <c r="O291" s="78"/>
      <c r="Q291" s="15"/>
      <c r="U291" s="99" t="str">
        <f t="shared" si="27"/>
        <v>Huyền</v>
      </c>
      <c r="V291" s="49" t="str">
        <f t="shared" si="31"/>
        <v>Huyền10A6</v>
      </c>
      <c r="W291" s="2">
        <f>COUNTIF($V$5:$V$465,V291)</f>
        <v>2</v>
      </c>
      <c r="X291" s="49" t="str">
        <f t="shared" si="28"/>
        <v>Nguyễn Hoàng Mỹ</v>
      </c>
      <c r="Y291" s="99" t="str">
        <f t="shared" si="32"/>
        <v>Mỹ</v>
      </c>
      <c r="Z291" s="49" t="str">
        <f t="shared" si="29"/>
        <v>Mỹ Huyền10A6</v>
      </c>
      <c r="AA291" s="49">
        <f t="shared" si="30"/>
        <v>1</v>
      </c>
    </row>
    <row r="292" spans="1:27" ht="21" customHeight="1" x14ac:dyDescent="0.25">
      <c r="A292" s="34">
        <v>288</v>
      </c>
      <c r="B292" s="95" t="s">
        <v>437</v>
      </c>
      <c r="C292" s="57" t="s">
        <v>845</v>
      </c>
      <c r="D292" s="58" t="s">
        <v>270</v>
      </c>
      <c r="E292" s="56" t="s">
        <v>8</v>
      </c>
      <c r="F292" s="56" t="s">
        <v>13</v>
      </c>
      <c r="G292" s="60">
        <v>22.5</v>
      </c>
      <c r="H292" s="59">
        <v>2</v>
      </c>
      <c r="I292" s="59"/>
      <c r="J292" s="57" t="s">
        <v>68</v>
      </c>
      <c r="K292" s="106">
        <v>120</v>
      </c>
      <c r="N292" s="78"/>
      <c r="O292" s="78"/>
      <c r="Q292" s="15"/>
      <c r="U292" s="99" t="str">
        <f t="shared" si="27"/>
        <v>Huyền</v>
      </c>
      <c r="V292" s="49" t="str">
        <f t="shared" si="31"/>
        <v>Huyền10A6</v>
      </c>
      <c r="W292" s="2">
        <f>COUNTIF($V$5:$V$465,V292)</f>
        <v>2</v>
      </c>
      <c r="X292" s="49" t="str">
        <f t="shared" si="28"/>
        <v>Trần Thị Ngọc</v>
      </c>
      <c r="Y292" s="99" t="str">
        <f t="shared" si="32"/>
        <v>Ngọc</v>
      </c>
      <c r="Z292" s="49" t="str">
        <f t="shared" si="29"/>
        <v>Ngọc Huyền10A6</v>
      </c>
      <c r="AA292" s="49">
        <f t="shared" si="30"/>
        <v>1</v>
      </c>
    </row>
    <row r="293" spans="1:27" ht="21" customHeight="1" x14ac:dyDescent="0.25">
      <c r="A293" s="34">
        <v>289</v>
      </c>
      <c r="B293" s="95" t="s">
        <v>454</v>
      </c>
      <c r="C293" s="57" t="s">
        <v>772</v>
      </c>
      <c r="D293" s="58" t="s">
        <v>390</v>
      </c>
      <c r="E293" s="56" t="s">
        <v>8</v>
      </c>
      <c r="F293" s="56" t="s">
        <v>13</v>
      </c>
      <c r="G293" s="60">
        <v>23</v>
      </c>
      <c r="H293" s="59">
        <v>3</v>
      </c>
      <c r="I293" s="59"/>
      <c r="J293" s="57" t="s">
        <v>68</v>
      </c>
      <c r="K293" s="106">
        <v>131</v>
      </c>
      <c r="N293" s="78"/>
      <c r="O293" s="78"/>
      <c r="Q293" s="15"/>
      <c r="U293" s="99" t="str">
        <f t="shared" si="27"/>
        <v>Hương</v>
      </c>
      <c r="V293" s="49" t="str">
        <f t="shared" si="31"/>
        <v>Hương10A6</v>
      </c>
      <c r="W293" s="2">
        <f>COUNTIF($V$5:$V$469,V293)</f>
        <v>1</v>
      </c>
      <c r="X293" s="49" t="str">
        <f t="shared" si="28"/>
        <v>Trần Huỳnh Hồng</v>
      </c>
      <c r="Y293" s="99" t="str">
        <f t="shared" si="32"/>
        <v>Hồng</v>
      </c>
      <c r="Z293" s="49" t="str">
        <f t="shared" si="29"/>
        <v>Hồng Hương10A6</v>
      </c>
      <c r="AA293" s="49">
        <f t="shared" si="30"/>
        <v>1</v>
      </c>
    </row>
    <row r="294" spans="1:27" ht="21" customHeight="1" x14ac:dyDescent="0.25">
      <c r="A294" s="34">
        <v>290</v>
      </c>
      <c r="B294" s="95" t="s">
        <v>439</v>
      </c>
      <c r="C294" s="57" t="s">
        <v>514</v>
      </c>
      <c r="D294" s="58" t="s">
        <v>199</v>
      </c>
      <c r="E294" s="56" t="s">
        <v>10</v>
      </c>
      <c r="F294" s="56" t="s">
        <v>13</v>
      </c>
      <c r="G294" s="60">
        <v>20.25</v>
      </c>
      <c r="H294" s="59">
        <v>1</v>
      </c>
      <c r="I294" s="59"/>
      <c r="J294" s="57" t="s">
        <v>68</v>
      </c>
      <c r="K294" s="106">
        <v>146</v>
      </c>
      <c r="N294" s="78"/>
      <c r="O294" s="78"/>
      <c r="Q294" s="15"/>
      <c r="U294" s="99" t="str">
        <f t="shared" si="27"/>
        <v>Kiệt</v>
      </c>
      <c r="V294" s="49" t="str">
        <f t="shared" si="31"/>
        <v>Kiệt10A6</v>
      </c>
      <c r="W294" s="2">
        <f>COUNTIF($V$5:$V$465,V294)</f>
        <v>1</v>
      </c>
      <c r="X294" s="49" t="str">
        <f t="shared" si="28"/>
        <v>Trần Quốc</v>
      </c>
      <c r="Y294" s="99" t="str">
        <f t="shared" si="32"/>
        <v>Quốc</v>
      </c>
      <c r="Z294" s="49" t="str">
        <f t="shared" si="29"/>
        <v>Quốc Kiệt10A6</v>
      </c>
      <c r="AA294" s="49">
        <f t="shared" si="30"/>
        <v>1</v>
      </c>
    </row>
    <row r="295" spans="1:27" ht="21" customHeight="1" x14ac:dyDescent="0.25">
      <c r="A295" s="34">
        <v>291</v>
      </c>
      <c r="B295" s="95" t="s">
        <v>458</v>
      </c>
      <c r="C295" s="57" t="s">
        <v>763</v>
      </c>
      <c r="D295" s="58" t="s">
        <v>331</v>
      </c>
      <c r="E295" s="56" t="s">
        <v>8</v>
      </c>
      <c r="F295" s="56" t="s">
        <v>13</v>
      </c>
      <c r="G295" s="60">
        <v>18.25</v>
      </c>
      <c r="H295" s="59">
        <v>2</v>
      </c>
      <c r="I295" s="59"/>
      <c r="J295" s="57" t="s">
        <v>168</v>
      </c>
      <c r="K295" s="106">
        <v>153</v>
      </c>
      <c r="N295" s="78"/>
      <c r="O295" s="78"/>
      <c r="Q295" s="15"/>
      <c r="U295" s="99" t="str">
        <f t="shared" si="27"/>
        <v>Linh</v>
      </c>
      <c r="V295" s="49" t="str">
        <f t="shared" si="31"/>
        <v>Linh10A6</v>
      </c>
      <c r="W295" s="2">
        <f>COUNTIF($V$5:$V$465,V295)</f>
        <v>1</v>
      </c>
      <c r="X295" s="49" t="str">
        <f t="shared" si="28"/>
        <v>Hắc Quỳnh Chúc</v>
      </c>
      <c r="Y295" s="99" t="str">
        <f t="shared" si="32"/>
        <v>Chúc</v>
      </c>
      <c r="Z295" s="49" t="str">
        <f t="shared" si="29"/>
        <v>Chúc Linh10A6</v>
      </c>
      <c r="AA295" s="49">
        <f t="shared" si="30"/>
        <v>1</v>
      </c>
    </row>
    <row r="296" spans="1:27" ht="21" customHeight="1" x14ac:dyDescent="0.25">
      <c r="A296" s="34">
        <v>292</v>
      </c>
      <c r="B296" s="95" t="s">
        <v>455</v>
      </c>
      <c r="C296" s="57" t="s">
        <v>620</v>
      </c>
      <c r="D296" s="58" t="s">
        <v>416</v>
      </c>
      <c r="E296" s="56" t="s">
        <v>10</v>
      </c>
      <c r="F296" s="56" t="s">
        <v>13</v>
      </c>
      <c r="G296" s="60">
        <v>19.25</v>
      </c>
      <c r="H296" s="59">
        <v>3</v>
      </c>
      <c r="I296" s="59"/>
      <c r="J296" s="57" t="s">
        <v>68</v>
      </c>
      <c r="K296" s="106">
        <v>189</v>
      </c>
      <c r="N296" s="78"/>
      <c r="O296" s="78"/>
      <c r="Q296" s="15"/>
      <c r="U296" s="99" t="str">
        <f t="shared" si="27"/>
        <v>Nam</v>
      </c>
      <c r="V296" s="49" t="str">
        <f t="shared" si="31"/>
        <v>Nam10A6</v>
      </c>
      <c r="W296" s="2">
        <f>COUNTIF($V$5:$V$465,V296)</f>
        <v>2</v>
      </c>
      <c r="X296" s="49" t="str">
        <f t="shared" si="28"/>
        <v>Hoàng</v>
      </c>
      <c r="Y296" s="99" t="e">
        <f t="shared" si="32"/>
        <v>#VALUE!</v>
      </c>
      <c r="Z296" s="49" t="e">
        <f t="shared" si="29"/>
        <v>#VALUE!</v>
      </c>
      <c r="AA296" s="49">
        <f t="shared" si="30"/>
        <v>2</v>
      </c>
    </row>
    <row r="297" spans="1:27" ht="21" customHeight="1" x14ac:dyDescent="0.25">
      <c r="A297" s="34">
        <v>293</v>
      </c>
      <c r="B297" s="95" t="s">
        <v>458</v>
      </c>
      <c r="C297" s="57" t="s">
        <v>592</v>
      </c>
      <c r="D297" s="58" t="s">
        <v>423</v>
      </c>
      <c r="E297" s="56" t="s">
        <v>10</v>
      </c>
      <c r="F297" s="56" t="s">
        <v>13</v>
      </c>
      <c r="G297" s="60">
        <v>18.25</v>
      </c>
      <c r="H297" s="59">
        <v>2</v>
      </c>
      <c r="I297" s="59"/>
      <c r="J297" s="57" t="s">
        <v>68</v>
      </c>
      <c r="K297" s="106">
        <v>195</v>
      </c>
      <c r="N297" s="78"/>
      <c r="O297" s="78"/>
      <c r="Q297" s="15"/>
      <c r="U297" s="99" t="str">
        <f t="shared" si="27"/>
        <v>Nam</v>
      </c>
      <c r="V297" s="49" t="str">
        <f t="shared" si="31"/>
        <v>Nam10A6</v>
      </c>
      <c r="W297" s="2">
        <f>COUNTIF($V$5:$V$465,V297)</f>
        <v>2</v>
      </c>
      <c r="X297" s="49" t="str">
        <f t="shared" si="28"/>
        <v>Vũ Bắc Trung</v>
      </c>
      <c r="Y297" s="99" t="str">
        <f t="shared" si="32"/>
        <v>Trung</v>
      </c>
      <c r="Z297" s="49" t="str">
        <f t="shared" si="29"/>
        <v>Trung Nam10A6</v>
      </c>
      <c r="AA297" s="49">
        <f t="shared" si="30"/>
        <v>1</v>
      </c>
    </row>
    <row r="298" spans="1:27" ht="21" customHeight="1" x14ac:dyDescent="0.25">
      <c r="A298" s="34">
        <v>294</v>
      </c>
      <c r="B298" s="95" t="s">
        <v>437</v>
      </c>
      <c r="C298" s="57" t="s">
        <v>881</v>
      </c>
      <c r="D298" s="58" t="s">
        <v>301</v>
      </c>
      <c r="E298" s="56" t="s">
        <v>8</v>
      </c>
      <c r="F298" s="56" t="s">
        <v>13</v>
      </c>
      <c r="G298" s="60">
        <v>21.75</v>
      </c>
      <c r="H298" s="59">
        <v>2</v>
      </c>
      <c r="I298" s="59"/>
      <c r="J298" s="57" t="s">
        <v>68</v>
      </c>
      <c r="K298" s="106">
        <v>199</v>
      </c>
      <c r="N298" s="78"/>
      <c r="O298" s="78"/>
      <c r="Q298" s="15"/>
      <c r="U298" s="99" t="str">
        <f t="shared" si="27"/>
        <v>Ngân</v>
      </c>
      <c r="V298" s="49" t="str">
        <f t="shared" si="31"/>
        <v>Ngân10A6</v>
      </c>
      <c r="W298" s="2">
        <f>COUNTIF($V$5:$V$469,V298)</f>
        <v>2</v>
      </c>
      <c r="X298" s="49" t="str">
        <f t="shared" si="28"/>
        <v>Nguyễn Ngọc Kim</v>
      </c>
      <c r="Y298" s="99" t="str">
        <f t="shared" si="32"/>
        <v>Kim</v>
      </c>
      <c r="Z298" s="49" t="str">
        <f t="shared" si="29"/>
        <v>Kim Ngân10A6</v>
      </c>
      <c r="AA298" s="49">
        <f t="shared" si="30"/>
        <v>1</v>
      </c>
    </row>
    <row r="299" spans="1:27" ht="21" customHeight="1" x14ac:dyDescent="0.25">
      <c r="A299" s="34">
        <v>295</v>
      </c>
      <c r="B299" s="95" t="s">
        <v>456</v>
      </c>
      <c r="C299" s="57" t="s">
        <v>791</v>
      </c>
      <c r="D299" s="58" t="s">
        <v>417</v>
      </c>
      <c r="E299" s="56" t="s">
        <v>8</v>
      </c>
      <c r="F299" s="56" t="s">
        <v>13</v>
      </c>
      <c r="G299" s="60">
        <v>19.5</v>
      </c>
      <c r="H299" s="59">
        <v>3</v>
      </c>
      <c r="I299" s="59"/>
      <c r="J299" s="57" t="s">
        <v>171</v>
      </c>
      <c r="K299" s="106">
        <v>208</v>
      </c>
      <c r="N299" s="78"/>
      <c r="O299" s="78"/>
      <c r="Q299" s="15"/>
      <c r="U299" s="99" t="str">
        <f t="shared" si="27"/>
        <v>Ngân</v>
      </c>
      <c r="V299" s="49" t="str">
        <f t="shared" si="31"/>
        <v>Ngân10A6</v>
      </c>
      <c r="W299" s="2">
        <f>COUNTIF($V$5:$V$465,V299)</f>
        <v>2</v>
      </c>
      <c r="X299" s="49" t="str">
        <f t="shared" si="28"/>
        <v>Võ Thị Ngọc</v>
      </c>
      <c r="Y299" s="99" t="str">
        <f t="shared" si="32"/>
        <v>Ngọc</v>
      </c>
      <c r="Z299" s="49" t="str">
        <f t="shared" si="29"/>
        <v>Ngọc Ngân10A6</v>
      </c>
      <c r="AA299" s="49">
        <f t="shared" si="30"/>
        <v>1</v>
      </c>
    </row>
    <row r="300" spans="1:27" ht="21" customHeight="1" x14ac:dyDescent="0.25">
      <c r="A300" s="34">
        <v>296</v>
      </c>
      <c r="B300" s="95" t="s">
        <v>149</v>
      </c>
      <c r="C300" s="57" t="s">
        <v>601</v>
      </c>
      <c r="D300" s="58" t="s">
        <v>252</v>
      </c>
      <c r="E300" s="56" t="s">
        <v>10</v>
      </c>
      <c r="F300" s="56" t="s">
        <v>13</v>
      </c>
      <c r="G300" s="60">
        <v>17.5</v>
      </c>
      <c r="H300" s="59">
        <v>2</v>
      </c>
      <c r="I300" s="59"/>
      <c r="J300" s="57" t="s">
        <v>68</v>
      </c>
      <c r="K300" s="106">
        <v>229</v>
      </c>
      <c r="N300" s="78"/>
      <c r="O300" s="78"/>
      <c r="Q300" s="15"/>
      <c r="U300" s="99" t="str">
        <f t="shared" si="27"/>
        <v>Nhật</v>
      </c>
      <c r="V300" s="49" t="str">
        <f t="shared" si="31"/>
        <v>Nhật10A6</v>
      </c>
      <c r="W300" s="2">
        <f>COUNTIF($V$5:$V$465,V300)</f>
        <v>1</v>
      </c>
      <c r="X300" s="49" t="str">
        <f t="shared" si="28"/>
        <v>Phạm Minh</v>
      </c>
      <c r="Y300" s="99" t="str">
        <f t="shared" si="32"/>
        <v>Minh</v>
      </c>
      <c r="Z300" s="49" t="str">
        <f t="shared" si="29"/>
        <v>Minh Nhật10A6</v>
      </c>
      <c r="AA300" s="49">
        <f t="shared" si="30"/>
        <v>1</v>
      </c>
    </row>
    <row r="301" spans="1:27" ht="21" customHeight="1" x14ac:dyDescent="0.25">
      <c r="A301" s="34">
        <v>297</v>
      </c>
      <c r="B301" s="95" t="s">
        <v>438</v>
      </c>
      <c r="C301" s="57" t="s">
        <v>726</v>
      </c>
      <c r="D301" s="58" t="s">
        <v>317</v>
      </c>
      <c r="E301" s="56" t="s">
        <v>8</v>
      </c>
      <c r="F301" s="56" t="s">
        <v>13</v>
      </c>
      <c r="G301" s="60">
        <v>23</v>
      </c>
      <c r="H301" s="59">
        <v>2</v>
      </c>
      <c r="I301" s="59"/>
      <c r="J301" s="57" t="s">
        <v>68</v>
      </c>
      <c r="K301" s="106">
        <v>235</v>
      </c>
      <c r="N301" s="78"/>
      <c r="O301" s="78"/>
      <c r="Q301" s="15"/>
      <c r="U301" s="99" t="str">
        <f t="shared" si="27"/>
        <v>Nhi</v>
      </c>
      <c r="V301" s="49" t="str">
        <f t="shared" si="31"/>
        <v>Nhi10A6</v>
      </c>
      <c r="W301" s="2">
        <f>COUNTIF($V$5:$V$465,V301)</f>
        <v>2</v>
      </c>
      <c r="X301" s="49" t="str">
        <f t="shared" si="28"/>
        <v>Phan Ý</v>
      </c>
      <c r="Y301" s="99" t="str">
        <f t="shared" si="32"/>
        <v>Ý</v>
      </c>
      <c r="Z301" s="49" t="str">
        <f t="shared" si="29"/>
        <v>Ý Nhi10A6</v>
      </c>
      <c r="AA301" s="49">
        <f t="shared" si="30"/>
        <v>1</v>
      </c>
    </row>
    <row r="302" spans="1:27" ht="21" customHeight="1" x14ac:dyDescent="0.25">
      <c r="A302" s="34">
        <v>298</v>
      </c>
      <c r="B302" s="95" t="s">
        <v>439</v>
      </c>
      <c r="C302" s="57" t="s">
        <v>516</v>
      </c>
      <c r="D302" s="58" t="s">
        <v>253</v>
      </c>
      <c r="E302" s="56" t="s">
        <v>10</v>
      </c>
      <c r="F302" s="56" t="s">
        <v>13</v>
      </c>
      <c r="G302" s="60">
        <v>20</v>
      </c>
      <c r="H302" s="59">
        <v>1</v>
      </c>
      <c r="I302" s="59"/>
      <c r="J302" s="57" t="s">
        <v>79</v>
      </c>
      <c r="K302" s="106">
        <v>274</v>
      </c>
      <c r="N302" s="78"/>
      <c r="O302" s="78"/>
      <c r="Q302" s="15"/>
      <c r="U302" s="99" t="str">
        <f t="shared" si="27"/>
        <v>Phương</v>
      </c>
      <c r="V302" s="49" t="str">
        <f t="shared" si="31"/>
        <v>Phương10A6</v>
      </c>
      <c r="W302" s="2">
        <f>COUNTIF($V$5:$V$465,V302)</f>
        <v>2</v>
      </c>
      <c r="X302" s="49" t="str">
        <f t="shared" si="28"/>
        <v>Nguyễn Đông</v>
      </c>
      <c r="Y302" s="99" t="str">
        <f t="shared" si="32"/>
        <v>Đông</v>
      </c>
      <c r="Z302" s="49" t="str">
        <f t="shared" si="29"/>
        <v>Đông Phương10A6</v>
      </c>
      <c r="AA302" s="49">
        <f t="shared" si="30"/>
        <v>1</v>
      </c>
    </row>
    <row r="303" spans="1:27" ht="21" customHeight="1" x14ac:dyDescent="0.25">
      <c r="A303" s="34">
        <v>299</v>
      </c>
      <c r="B303" s="95" t="s">
        <v>437</v>
      </c>
      <c r="C303" s="57" t="s">
        <v>855</v>
      </c>
      <c r="D303" s="58" t="s">
        <v>207</v>
      </c>
      <c r="E303" s="56" t="s">
        <v>10</v>
      </c>
      <c r="F303" s="56" t="s">
        <v>13</v>
      </c>
      <c r="G303" s="60">
        <v>18.75</v>
      </c>
      <c r="H303" s="59">
        <v>2</v>
      </c>
      <c r="I303" s="59"/>
      <c r="J303" s="57" t="s">
        <v>68</v>
      </c>
      <c r="K303" s="106">
        <v>276</v>
      </c>
      <c r="N303" s="78"/>
      <c r="O303" s="78"/>
      <c r="Q303" s="15"/>
      <c r="U303" s="99" t="str">
        <f t="shared" si="27"/>
        <v>Phương</v>
      </c>
      <c r="V303" s="49" t="str">
        <f t="shared" si="31"/>
        <v>Phương10A6</v>
      </c>
      <c r="W303" s="2">
        <f>COUNTIF($V$5:$V$469,V303)</f>
        <v>2</v>
      </c>
      <c r="X303" s="49" t="str">
        <f t="shared" si="28"/>
        <v>Trần Nguyễn Nhứt</v>
      </c>
      <c r="Y303" s="99" t="str">
        <f t="shared" si="32"/>
        <v>Nhứt</v>
      </c>
      <c r="Z303" s="49" t="str">
        <f t="shared" si="29"/>
        <v>Nhứt Phương10A6</v>
      </c>
      <c r="AA303" s="49">
        <f t="shared" si="30"/>
        <v>1</v>
      </c>
    </row>
    <row r="304" spans="1:27" ht="21" customHeight="1" x14ac:dyDescent="0.25">
      <c r="A304" s="34">
        <v>300</v>
      </c>
      <c r="B304" s="95" t="s">
        <v>440</v>
      </c>
      <c r="C304" s="57" t="s">
        <v>549</v>
      </c>
      <c r="D304" s="58" t="s">
        <v>113</v>
      </c>
      <c r="E304" s="56" t="s">
        <v>10</v>
      </c>
      <c r="F304" s="56" t="s">
        <v>13</v>
      </c>
      <c r="G304" s="60">
        <v>17</v>
      </c>
      <c r="H304" s="59">
        <v>1</v>
      </c>
      <c r="I304" s="59"/>
      <c r="J304" s="57" t="s">
        <v>68</v>
      </c>
      <c r="K304" s="106">
        <v>301</v>
      </c>
      <c r="N304" s="78"/>
      <c r="O304" s="78"/>
      <c r="Q304" s="15"/>
      <c r="U304" s="99" t="str">
        <f t="shared" si="27"/>
        <v>Tài</v>
      </c>
      <c r="V304" s="49" t="str">
        <f t="shared" si="31"/>
        <v>Tài10A6</v>
      </c>
      <c r="W304" s="2">
        <f>COUNTIF($V$5:$V$465,V304)</f>
        <v>1</v>
      </c>
      <c r="X304" s="49" t="str">
        <f t="shared" si="28"/>
        <v>Nguyễn Văn</v>
      </c>
      <c r="Y304" s="99" t="str">
        <f t="shared" si="32"/>
        <v>Văn</v>
      </c>
      <c r="Z304" s="49" t="str">
        <f t="shared" si="29"/>
        <v>Văn Tài10A6</v>
      </c>
      <c r="AA304" s="49">
        <f t="shared" si="30"/>
        <v>1</v>
      </c>
    </row>
    <row r="305" spans="1:27" ht="21" customHeight="1" x14ac:dyDescent="0.25">
      <c r="A305" s="34">
        <v>301</v>
      </c>
      <c r="B305" s="95" t="s">
        <v>450</v>
      </c>
      <c r="C305" s="57" t="s">
        <v>799</v>
      </c>
      <c r="D305" s="58" t="s">
        <v>357</v>
      </c>
      <c r="E305" s="56" t="s">
        <v>8</v>
      </c>
      <c r="F305" s="56" t="s">
        <v>13</v>
      </c>
      <c r="G305" s="60">
        <v>18.75</v>
      </c>
      <c r="H305" s="59">
        <v>3</v>
      </c>
      <c r="I305" s="59"/>
      <c r="J305" s="57" t="s">
        <v>68</v>
      </c>
      <c r="K305" s="106">
        <v>304</v>
      </c>
      <c r="N305" s="78"/>
      <c r="O305" s="78"/>
      <c r="Q305" s="15"/>
      <c r="U305" s="99" t="str">
        <f t="shared" si="27"/>
        <v>Tâm</v>
      </c>
      <c r="V305" s="49" t="str">
        <f t="shared" si="31"/>
        <v>Tâm10A6</v>
      </c>
      <c r="W305" s="2">
        <f>COUNTIF($V$5:$V$465,V305)</f>
        <v>1</v>
      </c>
      <c r="X305" s="49" t="str">
        <f t="shared" si="28"/>
        <v>Nguyễn Thanh</v>
      </c>
      <c r="Y305" s="99" t="str">
        <f t="shared" si="32"/>
        <v>Thanh</v>
      </c>
      <c r="Z305" s="49" t="str">
        <f t="shared" si="29"/>
        <v>Thanh Tâm10A6</v>
      </c>
      <c r="AA305" s="49">
        <f t="shared" si="30"/>
        <v>1</v>
      </c>
    </row>
    <row r="306" spans="1:27" ht="21" customHeight="1" x14ac:dyDescent="0.25">
      <c r="A306" s="34">
        <v>302</v>
      </c>
      <c r="B306" s="95" t="s">
        <v>437</v>
      </c>
      <c r="C306" s="57" t="s">
        <v>823</v>
      </c>
      <c r="D306" s="58" t="s">
        <v>225</v>
      </c>
      <c r="E306" s="56" t="s">
        <v>8</v>
      </c>
      <c r="F306" s="56" t="s">
        <v>13</v>
      </c>
      <c r="G306" s="60">
        <v>19.75</v>
      </c>
      <c r="H306" s="59">
        <v>1</v>
      </c>
      <c r="I306" s="59"/>
      <c r="J306" s="57" t="s">
        <v>171</v>
      </c>
      <c r="K306" s="106">
        <v>311</v>
      </c>
      <c r="N306" s="78"/>
      <c r="O306" s="78"/>
      <c r="Q306" s="15"/>
      <c r="U306" s="99" t="str">
        <f t="shared" si="27"/>
        <v>Thanh</v>
      </c>
      <c r="V306" s="49" t="str">
        <f t="shared" si="31"/>
        <v>Thanh10A6</v>
      </c>
      <c r="W306" s="2">
        <f>COUNTIF($V$5:$V$465,V306)</f>
        <v>2</v>
      </c>
      <c r="X306" s="49" t="str">
        <f t="shared" si="28"/>
        <v>Bùi Ngọc Kim</v>
      </c>
      <c r="Y306" s="99" t="str">
        <f t="shared" si="32"/>
        <v>Kim</v>
      </c>
      <c r="Z306" s="49" t="str">
        <f t="shared" si="29"/>
        <v>Kim Thanh10A6</v>
      </c>
      <c r="AA306" s="49">
        <f t="shared" si="30"/>
        <v>1</v>
      </c>
    </row>
    <row r="307" spans="1:27" ht="21" customHeight="1" x14ac:dyDescent="0.25">
      <c r="A307" s="34">
        <v>303</v>
      </c>
      <c r="B307" s="95" t="s">
        <v>440</v>
      </c>
      <c r="C307" s="57" t="s">
        <v>659</v>
      </c>
      <c r="D307" s="58" t="s">
        <v>232</v>
      </c>
      <c r="E307" s="56" t="s">
        <v>8</v>
      </c>
      <c r="F307" s="56" t="s">
        <v>13</v>
      </c>
      <c r="G307" s="60">
        <v>24</v>
      </c>
      <c r="H307" s="59">
        <v>1</v>
      </c>
      <c r="I307" s="59"/>
      <c r="J307" s="57" t="s">
        <v>98</v>
      </c>
      <c r="K307" s="106">
        <v>312</v>
      </c>
      <c r="N307" s="78"/>
      <c r="O307" s="78"/>
      <c r="Q307" s="15"/>
      <c r="U307" s="99" t="str">
        <f t="shared" si="27"/>
        <v>Thanh</v>
      </c>
      <c r="V307" s="49" t="str">
        <f t="shared" si="31"/>
        <v>Thanh10A6</v>
      </c>
      <c r="W307" s="2">
        <f>COUNTIF($V$5:$V$465,V307)</f>
        <v>2</v>
      </c>
      <c r="X307" s="49" t="str">
        <f t="shared" si="28"/>
        <v>Đặng Thị</v>
      </c>
      <c r="Y307" s="99" t="str">
        <f t="shared" si="32"/>
        <v>Thị</v>
      </c>
      <c r="Z307" s="49" t="str">
        <f t="shared" si="29"/>
        <v>Thị Thanh10A6</v>
      </c>
      <c r="AA307" s="49">
        <f t="shared" si="30"/>
        <v>1</v>
      </c>
    </row>
    <row r="308" spans="1:27" ht="21" customHeight="1" x14ac:dyDescent="0.25">
      <c r="A308" s="34">
        <v>304</v>
      </c>
      <c r="B308" s="95" t="s">
        <v>453</v>
      </c>
      <c r="C308" s="57" t="s">
        <v>745</v>
      </c>
      <c r="D308" s="58" t="s">
        <v>415</v>
      </c>
      <c r="E308" s="56" t="s">
        <v>8</v>
      </c>
      <c r="F308" s="56" t="s">
        <v>13</v>
      </c>
      <c r="G308" s="60">
        <v>19.75</v>
      </c>
      <c r="H308" s="59">
        <v>2</v>
      </c>
      <c r="I308" s="59"/>
      <c r="J308" s="57" t="s">
        <v>68</v>
      </c>
      <c r="K308" s="106">
        <v>324</v>
      </c>
      <c r="N308" s="78"/>
      <c r="O308" s="78"/>
      <c r="Q308" s="15"/>
      <c r="U308" s="99" t="str">
        <f t="shared" si="27"/>
        <v>Thảo</v>
      </c>
      <c r="V308" s="49" t="str">
        <f t="shared" si="31"/>
        <v>Thảo10A6</v>
      </c>
      <c r="W308" s="2">
        <f>COUNTIF($V$5:$V$465,V308)</f>
        <v>1</v>
      </c>
      <c r="X308" s="49" t="str">
        <f t="shared" si="28"/>
        <v>Nguyễn Phương</v>
      </c>
      <c r="Y308" s="99" t="str">
        <f t="shared" si="32"/>
        <v>Phương</v>
      </c>
      <c r="Z308" s="49" t="str">
        <f t="shared" si="29"/>
        <v>Phương Thảo10A6</v>
      </c>
      <c r="AA308" s="49">
        <f t="shared" si="30"/>
        <v>1</v>
      </c>
    </row>
    <row r="309" spans="1:27" ht="21" customHeight="1" x14ac:dyDescent="0.25">
      <c r="A309" s="34">
        <v>305</v>
      </c>
      <c r="B309" s="95" t="s">
        <v>438</v>
      </c>
      <c r="C309" s="57" t="s">
        <v>564</v>
      </c>
      <c r="D309" s="58" t="s">
        <v>346</v>
      </c>
      <c r="E309" s="56" t="s">
        <v>10</v>
      </c>
      <c r="F309" s="56" t="s">
        <v>13</v>
      </c>
      <c r="G309" s="60">
        <v>22.5</v>
      </c>
      <c r="H309" s="59">
        <v>2</v>
      </c>
      <c r="I309" s="59"/>
      <c r="J309" s="57" t="s">
        <v>68</v>
      </c>
      <c r="K309" s="106">
        <v>332</v>
      </c>
      <c r="N309" s="78"/>
      <c r="O309" s="78"/>
      <c r="Q309" s="15"/>
      <c r="U309" s="99" t="str">
        <f t="shared" si="27"/>
        <v>Thắng</v>
      </c>
      <c r="V309" s="49" t="str">
        <f t="shared" si="31"/>
        <v>Thắng10A6</v>
      </c>
      <c r="W309" s="2">
        <f>COUNTIF($V$5:$V$469,V309)</f>
        <v>1</v>
      </c>
      <c r="X309" s="49" t="str">
        <f t="shared" si="28"/>
        <v>Phạm Quang</v>
      </c>
      <c r="Y309" s="99" t="str">
        <f t="shared" si="32"/>
        <v>Quang</v>
      </c>
      <c r="Z309" s="49" t="str">
        <f t="shared" si="29"/>
        <v>Quang Thắng10A6</v>
      </c>
      <c r="AA309" s="49">
        <f t="shared" si="30"/>
        <v>1</v>
      </c>
    </row>
    <row r="310" spans="1:27" ht="21" customHeight="1" x14ac:dyDescent="0.25">
      <c r="A310" s="34">
        <v>306</v>
      </c>
      <c r="B310" s="95" t="s">
        <v>437</v>
      </c>
      <c r="C310" s="57" t="s">
        <v>882</v>
      </c>
      <c r="D310" s="58" t="s">
        <v>350</v>
      </c>
      <c r="E310" s="56" t="s">
        <v>8</v>
      </c>
      <c r="F310" s="56" t="s">
        <v>13</v>
      </c>
      <c r="G310" s="60">
        <v>24</v>
      </c>
      <c r="H310" s="59">
        <v>2</v>
      </c>
      <c r="I310" s="59"/>
      <c r="J310" s="57" t="s">
        <v>68</v>
      </c>
      <c r="K310" s="106">
        <v>334</v>
      </c>
      <c r="N310" s="78"/>
      <c r="O310" s="78"/>
      <c r="Q310" s="15"/>
      <c r="U310" s="99" t="str">
        <f t="shared" si="27"/>
        <v>Nhi</v>
      </c>
      <c r="V310" s="49" t="str">
        <f t="shared" si="31"/>
        <v>Nhi10A6</v>
      </c>
      <c r="W310" s="2">
        <f>COUNTIF($V$5:$V$465,V310)</f>
        <v>2</v>
      </c>
      <c r="X310" s="49" t="str">
        <f t="shared" si="28"/>
        <v>Nguyễn Diệu</v>
      </c>
      <c r="Y310" s="99" t="str">
        <f t="shared" si="32"/>
        <v>Diệu</v>
      </c>
      <c r="Z310" s="49" t="str">
        <f t="shared" si="29"/>
        <v>Diệu Nhi10A6</v>
      </c>
      <c r="AA310" s="49">
        <f t="shared" si="30"/>
        <v>1</v>
      </c>
    </row>
    <row r="311" spans="1:27" ht="21" customHeight="1" x14ac:dyDescent="0.25">
      <c r="A311" s="34">
        <v>307</v>
      </c>
      <c r="B311" s="95" t="s">
        <v>458</v>
      </c>
      <c r="C311" s="57" t="s">
        <v>810</v>
      </c>
      <c r="D311" s="58" t="s">
        <v>425</v>
      </c>
      <c r="E311" s="56" t="s">
        <v>8</v>
      </c>
      <c r="F311" s="56" t="s">
        <v>13</v>
      </c>
      <c r="G311" s="60">
        <v>18</v>
      </c>
      <c r="H311" s="59">
        <v>3</v>
      </c>
      <c r="I311" s="59"/>
      <c r="J311" s="57" t="s">
        <v>68</v>
      </c>
      <c r="K311" s="106">
        <v>346</v>
      </c>
      <c r="N311" s="78"/>
      <c r="O311" s="78"/>
      <c r="Q311" s="15"/>
      <c r="U311" s="99" t="str">
        <f t="shared" si="27"/>
        <v>Thư</v>
      </c>
      <c r="V311" s="49" t="str">
        <f t="shared" si="31"/>
        <v>Thư10A6</v>
      </c>
      <c r="W311" s="2">
        <f>COUNTIF($V$5:$V$465,V311)</f>
        <v>1</v>
      </c>
      <c r="X311" s="49" t="str">
        <f t="shared" si="28"/>
        <v>Hoàng Anh</v>
      </c>
      <c r="Y311" s="99" t="str">
        <f t="shared" si="32"/>
        <v>Anh</v>
      </c>
      <c r="Z311" s="49" t="str">
        <f t="shared" si="29"/>
        <v>Anh Thư10A6</v>
      </c>
      <c r="AA311" s="49">
        <f t="shared" si="30"/>
        <v>1</v>
      </c>
    </row>
    <row r="312" spans="1:27" ht="21" customHeight="1" x14ac:dyDescent="0.25">
      <c r="A312" s="34">
        <v>308</v>
      </c>
      <c r="B312" s="95" t="s">
        <v>440</v>
      </c>
      <c r="C312" s="57" t="s">
        <v>754</v>
      </c>
      <c r="D312" s="58" t="s">
        <v>292</v>
      </c>
      <c r="E312" s="56" t="s">
        <v>8</v>
      </c>
      <c r="F312" s="56" t="s">
        <v>13</v>
      </c>
      <c r="G312" s="60">
        <v>19</v>
      </c>
      <c r="H312" s="59">
        <v>2</v>
      </c>
      <c r="I312" s="59"/>
      <c r="J312" s="57" t="s">
        <v>109</v>
      </c>
      <c r="K312" s="106">
        <v>363</v>
      </c>
      <c r="N312" s="78"/>
      <c r="O312" s="78"/>
      <c r="Q312" s="15"/>
      <c r="U312" s="99" t="str">
        <f t="shared" si="27"/>
        <v>Thy</v>
      </c>
      <c r="V312" s="49" t="str">
        <f t="shared" si="31"/>
        <v>Thy10A6</v>
      </c>
      <c r="W312" s="2">
        <f>COUNTIF($V$5:$V$465,V312)</f>
        <v>1</v>
      </c>
      <c r="X312" s="49" t="str">
        <f t="shared" si="28"/>
        <v>Nguyễn Minh</v>
      </c>
      <c r="Y312" s="99" t="str">
        <f t="shared" si="32"/>
        <v>Minh</v>
      </c>
      <c r="Z312" s="49" t="str">
        <f t="shared" si="29"/>
        <v>Minh Thy10A6</v>
      </c>
      <c r="AA312" s="49">
        <f t="shared" si="30"/>
        <v>1</v>
      </c>
    </row>
    <row r="313" spans="1:27" ht="21" customHeight="1" x14ac:dyDescent="0.25">
      <c r="A313" s="34">
        <v>309</v>
      </c>
      <c r="B313" s="95" t="s">
        <v>437</v>
      </c>
      <c r="C313" s="57" t="s">
        <v>858</v>
      </c>
      <c r="D313" s="58" t="s">
        <v>289</v>
      </c>
      <c r="E313" s="56" t="s">
        <v>8</v>
      </c>
      <c r="F313" s="56" t="s">
        <v>13</v>
      </c>
      <c r="G313" s="60">
        <v>29</v>
      </c>
      <c r="H313" s="59">
        <v>1</v>
      </c>
      <c r="I313" s="59"/>
      <c r="J313" s="57" t="s">
        <v>68</v>
      </c>
      <c r="K313" s="106">
        <v>365</v>
      </c>
      <c r="N313" s="78"/>
      <c r="O313" s="78"/>
      <c r="Q313" s="15"/>
      <c r="U313" s="99" t="str">
        <f t="shared" si="27"/>
        <v>Tiên</v>
      </c>
      <c r="V313" s="49" t="str">
        <f t="shared" si="31"/>
        <v>Tiên10A6</v>
      </c>
      <c r="W313" s="2">
        <f>COUNTIF($V$5:$V$469,V313)</f>
        <v>1</v>
      </c>
      <c r="X313" s="49" t="str">
        <f t="shared" si="28"/>
        <v>Bùi Thủy</v>
      </c>
      <c r="Y313" s="99" t="str">
        <f t="shared" si="32"/>
        <v>Thủy</v>
      </c>
      <c r="Z313" s="49" t="str">
        <f t="shared" si="29"/>
        <v>Thủy Tiên10A6</v>
      </c>
      <c r="AA313" s="49">
        <f t="shared" si="30"/>
        <v>1</v>
      </c>
    </row>
    <row r="314" spans="1:27" ht="21" customHeight="1" x14ac:dyDescent="0.25">
      <c r="A314" s="34">
        <v>310</v>
      </c>
      <c r="B314" s="95" t="s">
        <v>447</v>
      </c>
      <c r="C314" s="57" t="s">
        <v>781</v>
      </c>
      <c r="D314" s="58" t="s">
        <v>184</v>
      </c>
      <c r="E314" s="56" t="s">
        <v>8</v>
      </c>
      <c r="F314" s="56" t="s">
        <v>13</v>
      </c>
      <c r="G314" s="60">
        <v>21.25</v>
      </c>
      <c r="H314" s="59">
        <v>3</v>
      </c>
      <c r="I314" s="59"/>
      <c r="J314" s="57" t="s">
        <v>68</v>
      </c>
      <c r="K314" s="106">
        <v>377</v>
      </c>
      <c r="N314" s="78"/>
      <c r="O314" s="78"/>
      <c r="Q314" s="15"/>
      <c r="U314" s="99" t="str">
        <f t="shared" si="27"/>
        <v>Tiến</v>
      </c>
      <c r="V314" s="49" t="str">
        <f t="shared" si="31"/>
        <v>Tiến10A6</v>
      </c>
      <c r="W314" s="2">
        <f>COUNTIF($V$5:$V$465,V314)</f>
        <v>1</v>
      </c>
      <c r="X314" s="49" t="str">
        <f t="shared" si="28"/>
        <v>Trương Thị Mỹ</v>
      </c>
      <c r="Y314" s="99" t="str">
        <f t="shared" si="32"/>
        <v>Mỹ</v>
      </c>
      <c r="Z314" s="49" t="str">
        <f t="shared" si="29"/>
        <v>Mỹ Tiến10A6</v>
      </c>
      <c r="AA314" s="49">
        <f t="shared" si="30"/>
        <v>1</v>
      </c>
    </row>
    <row r="315" spans="1:27" ht="21" customHeight="1" x14ac:dyDescent="0.25">
      <c r="A315" s="34">
        <v>311</v>
      </c>
      <c r="B315" s="95" t="s">
        <v>439</v>
      </c>
      <c r="C315" s="57" t="s">
        <v>650</v>
      </c>
      <c r="D315" s="58" t="s">
        <v>273</v>
      </c>
      <c r="E315" s="56" t="s">
        <v>8</v>
      </c>
      <c r="F315" s="56" t="s">
        <v>13</v>
      </c>
      <c r="G315" s="60">
        <v>24.75</v>
      </c>
      <c r="H315" s="59">
        <v>1</v>
      </c>
      <c r="I315" s="59"/>
      <c r="J315" s="57" t="s">
        <v>68</v>
      </c>
      <c r="K315" s="106">
        <v>380</v>
      </c>
      <c r="N315" s="78"/>
      <c r="O315" s="78"/>
      <c r="Q315" s="15"/>
      <c r="U315" s="99" t="str">
        <f t="shared" si="27"/>
        <v>Trang</v>
      </c>
      <c r="V315" s="49" t="str">
        <f t="shared" si="31"/>
        <v>Trang10A6</v>
      </c>
      <c r="W315" s="2">
        <f>COUNTIF($V$5:$V$465,V315)</f>
        <v>2</v>
      </c>
      <c r="X315" s="49" t="str">
        <f t="shared" si="28"/>
        <v>Huỳnh Lữ Bình</v>
      </c>
      <c r="Y315" s="99" t="str">
        <f t="shared" si="32"/>
        <v>Bình</v>
      </c>
      <c r="Z315" s="49" t="str">
        <f t="shared" si="29"/>
        <v>Bình Trang10A6</v>
      </c>
      <c r="AA315" s="49">
        <f t="shared" si="30"/>
        <v>1</v>
      </c>
    </row>
    <row r="316" spans="1:27" ht="21" customHeight="1" x14ac:dyDescent="0.25">
      <c r="A316" s="34">
        <v>312</v>
      </c>
      <c r="B316" s="95" t="s">
        <v>439</v>
      </c>
      <c r="C316" s="57" t="s">
        <v>644</v>
      </c>
      <c r="D316" s="58" t="s">
        <v>210</v>
      </c>
      <c r="E316" s="56" t="s">
        <v>8</v>
      </c>
      <c r="F316" s="56" t="s">
        <v>13</v>
      </c>
      <c r="G316" s="60">
        <v>25.75</v>
      </c>
      <c r="H316" s="59">
        <v>1</v>
      </c>
      <c r="I316" s="59"/>
      <c r="J316" s="57" t="s">
        <v>68</v>
      </c>
      <c r="K316" s="106">
        <v>383</v>
      </c>
      <c r="N316" s="78"/>
      <c r="O316" s="78"/>
      <c r="Q316" s="15"/>
      <c r="U316" s="99" t="str">
        <f t="shared" si="27"/>
        <v>Trang</v>
      </c>
      <c r="V316" s="49" t="str">
        <f t="shared" si="31"/>
        <v>Trang10A6</v>
      </c>
      <c r="W316" s="2">
        <f>COUNTIF($V$5:$V$465,V316)</f>
        <v>2</v>
      </c>
      <c r="X316" s="49" t="str">
        <f t="shared" si="28"/>
        <v>Nguyễn Thị Thu</v>
      </c>
      <c r="Y316" s="99" t="str">
        <f t="shared" si="32"/>
        <v>Thu</v>
      </c>
      <c r="Z316" s="49" t="str">
        <f t="shared" si="29"/>
        <v>Thu Trang10A6</v>
      </c>
      <c r="AA316" s="49">
        <f t="shared" si="30"/>
        <v>1</v>
      </c>
    </row>
    <row r="317" spans="1:27" ht="21" customHeight="1" x14ac:dyDescent="0.25">
      <c r="A317" s="34">
        <v>313</v>
      </c>
      <c r="B317" s="95" t="s">
        <v>437</v>
      </c>
      <c r="C317" s="57" t="s">
        <v>883</v>
      </c>
      <c r="D317" s="58" t="s">
        <v>277</v>
      </c>
      <c r="E317" s="56" t="s">
        <v>8</v>
      </c>
      <c r="F317" s="56" t="s">
        <v>13</v>
      </c>
      <c r="G317" s="60">
        <v>18.25</v>
      </c>
      <c r="H317" s="59">
        <v>1</v>
      </c>
      <c r="I317" s="59"/>
      <c r="J317" s="57" t="s">
        <v>171</v>
      </c>
      <c r="K317" s="106">
        <v>401</v>
      </c>
      <c r="N317" s="78"/>
      <c r="O317" s="78"/>
      <c r="Q317" s="15"/>
      <c r="U317" s="99" t="str">
        <f t="shared" si="27"/>
        <v>Trúc</v>
      </c>
      <c r="V317" s="49" t="str">
        <f t="shared" si="31"/>
        <v>Trúc10A6</v>
      </c>
      <c r="W317" s="2">
        <f>COUNTIF($V$5:$V$465,V317)</f>
        <v>1</v>
      </c>
      <c r="X317" s="49" t="str">
        <f t="shared" si="28"/>
        <v>Phạm Nguyễn Thanh</v>
      </c>
      <c r="Y317" s="99" t="str">
        <f t="shared" si="32"/>
        <v>Thanh</v>
      </c>
      <c r="Z317" s="49" t="str">
        <f t="shared" si="29"/>
        <v>Thanh Trúc10A6</v>
      </c>
      <c r="AA317" s="49">
        <f t="shared" si="30"/>
        <v>1</v>
      </c>
    </row>
    <row r="318" spans="1:27" ht="21" customHeight="1" x14ac:dyDescent="0.25">
      <c r="A318" s="34">
        <v>314</v>
      </c>
      <c r="B318" s="95" t="s">
        <v>444</v>
      </c>
      <c r="C318" s="57" t="s">
        <v>474</v>
      </c>
      <c r="D318" s="58" t="s">
        <v>372</v>
      </c>
      <c r="E318" s="56" t="s">
        <v>10</v>
      </c>
      <c r="F318" s="56" t="s">
        <v>13</v>
      </c>
      <c r="G318" s="60">
        <v>26</v>
      </c>
      <c r="H318" s="59">
        <v>1</v>
      </c>
      <c r="I318" s="59"/>
      <c r="J318" s="57" t="s">
        <v>70</v>
      </c>
      <c r="K318" s="106">
        <v>402</v>
      </c>
      <c r="N318" s="78"/>
      <c r="O318" s="78"/>
      <c r="Q318" s="15"/>
      <c r="U318" s="99" t="str">
        <f t="shared" si="27"/>
        <v>Trung</v>
      </c>
      <c r="V318" s="49" t="str">
        <f t="shared" si="31"/>
        <v>Trung10A6</v>
      </c>
      <c r="W318" s="2">
        <f>COUNTIF($V$5:$V$465,V318)</f>
        <v>1</v>
      </c>
      <c r="X318" s="49" t="str">
        <f t="shared" si="28"/>
        <v>Trương Đức</v>
      </c>
      <c r="Y318" s="99" t="str">
        <f t="shared" si="32"/>
        <v>Đức</v>
      </c>
      <c r="Z318" s="49" t="str">
        <f t="shared" si="29"/>
        <v>Đức Trung10A6</v>
      </c>
      <c r="AA318" s="49">
        <f t="shared" si="30"/>
        <v>1</v>
      </c>
    </row>
    <row r="319" spans="1:27" ht="21" customHeight="1" x14ac:dyDescent="0.25">
      <c r="A319" s="34">
        <v>315</v>
      </c>
      <c r="B319" s="95" t="s">
        <v>439</v>
      </c>
      <c r="C319" s="57" t="s">
        <v>541</v>
      </c>
      <c r="D319" s="58" t="s">
        <v>377</v>
      </c>
      <c r="E319" s="56" t="s">
        <v>10</v>
      </c>
      <c r="F319" s="56" t="s">
        <v>13</v>
      </c>
      <c r="G319" s="60">
        <v>17.5</v>
      </c>
      <c r="H319" s="59">
        <v>1</v>
      </c>
      <c r="I319" s="59"/>
      <c r="J319" s="57" t="s">
        <v>96</v>
      </c>
      <c r="K319" s="106">
        <v>404</v>
      </c>
      <c r="N319" s="78"/>
      <c r="O319" s="78"/>
      <c r="Q319" s="15"/>
      <c r="U319" s="99" t="str">
        <f t="shared" si="27"/>
        <v>Trường</v>
      </c>
      <c r="V319" s="49" t="str">
        <f t="shared" si="31"/>
        <v>Trường10A6</v>
      </c>
      <c r="W319" s="2">
        <f>COUNTIF($V$5:$V$469,V319)</f>
        <v>2</v>
      </c>
      <c r="X319" s="49" t="str">
        <f t="shared" si="28"/>
        <v>Phạm Trung</v>
      </c>
      <c r="Y319" s="99" t="str">
        <f t="shared" si="32"/>
        <v>Trung</v>
      </c>
      <c r="Z319" s="49" t="str">
        <f t="shared" si="29"/>
        <v>Trung Trường10A6</v>
      </c>
      <c r="AA319" s="49">
        <f t="shared" si="30"/>
        <v>1</v>
      </c>
    </row>
    <row r="320" spans="1:27" ht="21" customHeight="1" x14ac:dyDescent="0.25">
      <c r="A320" s="34">
        <v>316</v>
      </c>
      <c r="B320" s="95" t="s">
        <v>439</v>
      </c>
      <c r="C320" s="57" t="s">
        <v>468</v>
      </c>
      <c r="D320" s="58" t="s">
        <v>360</v>
      </c>
      <c r="E320" s="56" t="s">
        <v>10</v>
      </c>
      <c r="F320" s="56" t="s">
        <v>13</v>
      </c>
      <c r="G320" s="60">
        <v>26.75</v>
      </c>
      <c r="H320" s="59">
        <v>1</v>
      </c>
      <c r="I320" s="59"/>
      <c r="J320" s="57" t="s">
        <v>68</v>
      </c>
      <c r="K320" s="106">
        <v>405</v>
      </c>
      <c r="N320" s="78"/>
      <c r="O320" s="78"/>
      <c r="Q320" s="15"/>
      <c r="U320" s="99" t="str">
        <f t="shared" si="27"/>
        <v>Trường</v>
      </c>
      <c r="V320" s="49" t="str">
        <f t="shared" si="31"/>
        <v>Trường10A6</v>
      </c>
      <c r="W320" s="2">
        <f>COUNTIF($V$5:$V$465,V320)</f>
        <v>2</v>
      </c>
      <c r="X320" s="49" t="str">
        <f t="shared" si="28"/>
        <v>Trần Xuân</v>
      </c>
      <c r="Y320" s="99" t="str">
        <f t="shared" si="32"/>
        <v>Xuân</v>
      </c>
      <c r="Z320" s="49" t="str">
        <f t="shared" si="29"/>
        <v>Xuân Trường10A6</v>
      </c>
      <c r="AA320" s="49">
        <f t="shared" si="30"/>
        <v>1</v>
      </c>
    </row>
    <row r="321" spans="1:27" ht="21" customHeight="1" x14ac:dyDescent="0.25">
      <c r="A321" s="34">
        <v>317</v>
      </c>
      <c r="B321" s="95" t="s">
        <v>438</v>
      </c>
      <c r="C321" s="57" t="s">
        <v>524</v>
      </c>
      <c r="D321" s="58" t="s">
        <v>348</v>
      </c>
      <c r="E321" s="56" t="s">
        <v>10</v>
      </c>
      <c r="F321" s="56" t="s">
        <v>13</v>
      </c>
      <c r="G321" s="60">
        <v>19.25</v>
      </c>
      <c r="H321" s="59">
        <v>1</v>
      </c>
      <c r="I321" s="59"/>
      <c r="J321" s="57" t="s">
        <v>65</v>
      </c>
      <c r="K321" s="106">
        <v>413</v>
      </c>
      <c r="N321" s="78"/>
      <c r="O321" s="78"/>
      <c r="Q321" s="15"/>
      <c r="U321" s="99" t="str">
        <f t="shared" si="27"/>
        <v>Tùng</v>
      </c>
      <c r="V321" s="49" t="str">
        <f t="shared" si="31"/>
        <v>Tùng10A6</v>
      </c>
      <c r="W321" s="2">
        <f>COUNTIF($V$5:$V$465,V321)</f>
        <v>1</v>
      </c>
      <c r="X321" s="49" t="str">
        <f t="shared" si="28"/>
        <v>Bạch Quang</v>
      </c>
      <c r="Y321" s="99" t="str">
        <f t="shared" si="32"/>
        <v>Quang</v>
      </c>
      <c r="Z321" s="49" t="str">
        <f t="shared" si="29"/>
        <v>Quang Tùng10A6</v>
      </c>
      <c r="AA321" s="49">
        <f t="shared" si="30"/>
        <v>1</v>
      </c>
    </row>
    <row r="322" spans="1:27" ht="21" customHeight="1" x14ac:dyDescent="0.25">
      <c r="A322" s="34">
        <v>318</v>
      </c>
      <c r="B322" s="95" t="s">
        <v>437</v>
      </c>
      <c r="C322" s="57" t="s">
        <v>884</v>
      </c>
      <c r="D322" s="58" t="s">
        <v>389</v>
      </c>
      <c r="E322" s="56" t="s">
        <v>10</v>
      </c>
      <c r="F322" s="56" t="s">
        <v>13</v>
      </c>
      <c r="G322" s="60">
        <v>21.25</v>
      </c>
      <c r="H322" s="59">
        <v>2</v>
      </c>
      <c r="I322" s="59"/>
      <c r="J322" s="57" t="s">
        <v>909</v>
      </c>
      <c r="K322" s="106">
        <v>428</v>
      </c>
      <c r="N322" s="78"/>
      <c r="O322" s="78"/>
      <c r="Q322" s="15"/>
      <c r="U322" s="99" t="str">
        <f t="shared" si="27"/>
        <v>Vũ</v>
      </c>
      <c r="V322" s="49" t="str">
        <f t="shared" si="31"/>
        <v>Vũ10A6</v>
      </c>
      <c r="W322" s="2">
        <f>COUNTIF($V$5:$V$465,V322)</f>
        <v>1</v>
      </c>
      <c r="X322" s="49" t="str">
        <f t="shared" si="28"/>
        <v>Nguyễn Anh</v>
      </c>
      <c r="Y322" s="99" t="str">
        <f t="shared" si="32"/>
        <v>Anh</v>
      </c>
      <c r="Z322" s="49" t="str">
        <f t="shared" si="29"/>
        <v>Anh Vũ10A6</v>
      </c>
      <c r="AA322" s="49">
        <f t="shared" si="30"/>
        <v>1</v>
      </c>
    </row>
    <row r="323" spans="1:27" ht="21" customHeight="1" x14ac:dyDescent="0.25">
      <c r="A323" s="34">
        <v>319</v>
      </c>
      <c r="B323" s="95" t="s">
        <v>439</v>
      </c>
      <c r="C323" s="57" t="s">
        <v>701</v>
      </c>
      <c r="D323" s="58" t="s">
        <v>397</v>
      </c>
      <c r="E323" s="56" t="s">
        <v>8</v>
      </c>
      <c r="F323" s="56" t="s">
        <v>13</v>
      </c>
      <c r="G323" s="60">
        <v>18.75</v>
      </c>
      <c r="H323" s="59">
        <v>1</v>
      </c>
      <c r="I323" s="59"/>
      <c r="J323" s="57" t="s">
        <v>152</v>
      </c>
      <c r="K323" s="106">
        <v>448</v>
      </c>
      <c r="N323" s="78"/>
      <c r="O323" s="78"/>
      <c r="Q323" s="15"/>
      <c r="U323" s="99" t="str">
        <f t="shared" si="27"/>
        <v>Vy</v>
      </c>
      <c r="V323" s="49" t="str">
        <f t="shared" si="31"/>
        <v>Vy10A6</v>
      </c>
      <c r="W323" s="2">
        <f>COUNTIF($V$5:$V$465,V323)</f>
        <v>1</v>
      </c>
      <c r="X323" s="49" t="str">
        <f t="shared" si="28"/>
        <v>Trần Thúy</v>
      </c>
      <c r="Y323" s="99" t="str">
        <f t="shared" si="32"/>
        <v>Thúy</v>
      </c>
      <c r="Z323" s="49" t="str">
        <f t="shared" si="29"/>
        <v>Thúy Vy10A6</v>
      </c>
      <c r="AA323" s="49">
        <f t="shared" si="30"/>
        <v>1</v>
      </c>
    </row>
    <row r="324" spans="1:27" ht="21" customHeight="1" x14ac:dyDescent="0.25">
      <c r="A324" s="34">
        <v>320</v>
      </c>
      <c r="B324" s="95" t="s">
        <v>437</v>
      </c>
      <c r="C324" s="57" t="s">
        <v>818</v>
      </c>
      <c r="D324" s="58" t="s">
        <v>200</v>
      </c>
      <c r="E324" s="56" t="s">
        <v>10</v>
      </c>
      <c r="F324" s="56" t="s">
        <v>14</v>
      </c>
      <c r="G324" s="60">
        <v>21.5</v>
      </c>
      <c r="H324" s="59">
        <v>1</v>
      </c>
      <c r="I324" s="59"/>
      <c r="J324" s="57" t="s">
        <v>77</v>
      </c>
      <c r="K324" s="106">
        <v>3</v>
      </c>
      <c r="N324" s="78"/>
      <c r="O324" s="78"/>
      <c r="Q324" s="15"/>
      <c r="U324" s="99" t="str">
        <f t="shared" si="27"/>
        <v>Anh</v>
      </c>
      <c r="V324" s="49" t="str">
        <f t="shared" si="31"/>
        <v>Anh10A7</v>
      </c>
      <c r="W324" s="2">
        <f>COUNTIF($V$5:$V$469,V324)</f>
        <v>2</v>
      </c>
      <c r="X324" s="49" t="str">
        <f t="shared" si="28"/>
        <v>Cao Nhật</v>
      </c>
      <c r="Y324" s="99" t="str">
        <f t="shared" si="32"/>
        <v>Nhật</v>
      </c>
      <c r="Z324" s="49" t="str">
        <f t="shared" si="29"/>
        <v>Nhật Anh10A7</v>
      </c>
      <c r="AA324" s="49">
        <f t="shared" si="30"/>
        <v>1</v>
      </c>
    </row>
    <row r="325" spans="1:27" ht="21" customHeight="1" x14ac:dyDescent="0.25">
      <c r="A325" s="34">
        <v>321</v>
      </c>
      <c r="B325" s="95" t="s">
        <v>437</v>
      </c>
      <c r="C325" s="57" t="s">
        <v>831</v>
      </c>
      <c r="D325" s="58" t="s">
        <v>207</v>
      </c>
      <c r="E325" s="56" t="s">
        <v>10</v>
      </c>
      <c r="F325" s="56" t="s">
        <v>14</v>
      </c>
      <c r="G325" s="60">
        <v>22.5</v>
      </c>
      <c r="H325" s="59">
        <v>1</v>
      </c>
      <c r="I325" s="59"/>
      <c r="J325" s="57" t="s">
        <v>68</v>
      </c>
      <c r="K325" s="106">
        <v>14</v>
      </c>
      <c r="N325" s="78"/>
      <c r="O325" s="78"/>
      <c r="Q325" s="15"/>
      <c r="U325" s="99" t="str">
        <f t="shared" ref="U325:U388" si="33">RIGHT(C325,LEN(C325)-FIND("@",SUBSTITUTE(C325," ","@",LEN(C325)-LEN(SUBSTITUTE(C325," ","")))))</f>
        <v>Anh</v>
      </c>
      <c r="V325" s="49" t="str">
        <f t="shared" si="31"/>
        <v>Anh10A7</v>
      </c>
      <c r="W325" s="2">
        <f>COUNTIF($V$5:$V$465,V325)</f>
        <v>2</v>
      </c>
      <c r="X325" s="49" t="str">
        <f t="shared" ref="X325:X388" si="34">LEFT(C325,LEN(C325)-LEN(U325)-1)</f>
        <v>Võ Tuấn</v>
      </c>
      <c r="Y325" s="99" t="str">
        <f t="shared" si="32"/>
        <v>Tuấn</v>
      </c>
      <c r="Z325" s="49" t="str">
        <f t="shared" ref="Z325:Z388" si="35">Y325&amp;" "&amp;U325&amp;F325</f>
        <v>Tuấn Anh10A7</v>
      </c>
      <c r="AA325" s="49">
        <f t="shared" ref="AA325:AA388" si="36">COUNTIF($Z$5:$Z$480,Z325)</f>
        <v>1</v>
      </c>
    </row>
    <row r="326" spans="1:27" ht="21" customHeight="1" x14ac:dyDescent="0.25">
      <c r="A326" s="34">
        <v>322</v>
      </c>
      <c r="B326" s="95" t="s">
        <v>440</v>
      </c>
      <c r="C326" s="57" t="s">
        <v>694</v>
      </c>
      <c r="D326" s="58" t="s">
        <v>351</v>
      </c>
      <c r="E326" s="56" t="s">
        <v>8</v>
      </c>
      <c r="F326" s="56" t="s">
        <v>14</v>
      </c>
      <c r="G326" s="60">
        <v>19.75</v>
      </c>
      <c r="H326" s="59">
        <v>1</v>
      </c>
      <c r="I326" s="59"/>
      <c r="J326" s="57" t="s">
        <v>68</v>
      </c>
      <c r="K326" s="106">
        <v>24</v>
      </c>
      <c r="N326" s="78"/>
      <c r="O326" s="78"/>
      <c r="Q326" s="15"/>
      <c r="U326" s="99" t="str">
        <f t="shared" si="33"/>
        <v>Chi</v>
      </c>
      <c r="V326" s="49" t="str">
        <f t="shared" ref="V326:V389" si="37">U326&amp;F326</f>
        <v>Chi10A7</v>
      </c>
      <c r="W326" s="2">
        <f>COUNTIF($V$5:$V$465,V326)</f>
        <v>1</v>
      </c>
      <c r="X326" s="49" t="str">
        <f t="shared" si="34"/>
        <v>Trương Thị Kim</v>
      </c>
      <c r="Y326" s="99" t="str">
        <f t="shared" ref="Y326:Y389" si="38">RIGHT(X326,LEN(X326)-FIND("@",SUBSTITUTE(X326," ","@",LEN(X326)-LEN(SUBSTITUTE(X326," ","")))))</f>
        <v>Kim</v>
      </c>
      <c r="Z326" s="49" t="str">
        <f t="shared" si="35"/>
        <v>Kim Chi10A7</v>
      </c>
      <c r="AA326" s="49">
        <f t="shared" si="36"/>
        <v>1</v>
      </c>
    </row>
    <row r="327" spans="1:27" ht="21" customHeight="1" x14ac:dyDescent="0.25">
      <c r="A327" s="34">
        <v>323</v>
      </c>
      <c r="B327" s="95" t="s">
        <v>438</v>
      </c>
      <c r="C327" s="57" t="s">
        <v>773</v>
      </c>
      <c r="D327" s="58" t="s">
        <v>214</v>
      </c>
      <c r="E327" s="56" t="s">
        <v>8</v>
      </c>
      <c r="F327" s="56" t="s">
        <v>14</v>
      </c>
      <c r="G327" s="60">
        <v>22.75</v>
      </c>
      <c r="H327" s="59">
        <v>3</v>
      </c>
      <c r="I327" s="59"/>
      <c r="J327" s="57" t="s">
        <v>68</v>
      </c>
      <c r="K327" s="106">
        <v>25</v>
      </c>
      <c r="N327" s="78"/>
      <c r="O327" s="78"/>
      <c r="Q327" s="15"/>
      <c r="U327" s="99" t="str">
        <f t="shared" si="33"/>
        <v>Chúc</v>
      </c>
      <c r="V327" s="49" t="str">
        <f t="shared" si="37"/>
        <v>Chúc10A7</v>
      </c>
      <c r="W327" s="2">
        <f>COUNTIF($V$5:$V$465,V327)</f>
        <v>1</v>
      </c>
      <c r="X327" s="49" t="str">
        <f t="shared" si="34"/>
        <v>Nguyễn Thị</v>
      </c>
      <c r="Y327" s="99" t="str">
        <f t="shared" si="38"/>
        <v>Thị</v>
      </c>
      <c r="Z327" s="49" t="str">
        <f t="shared" si="35"/>
        <v>Thị Chúc10A7</v>
      </c>
      <c r="AA327" s="49">
        <f t="shared" si="36"/>
        <v>1</v>
      </c>
    </row>
    <row r="328" spans="1:27" ht="21" customHeight="1" x14ac:dyDescent="0.25">
      <c r="A328" s="34">
        <v>324</v>
      </c>
      <c r="B328" s="95" t="s">
        <v>437</v>
      </c>
      <c r="C328" s="57" t="s">
        <v>885</v>
      </c>
      <c r="D328" s="58" t="s">
        <v>84</v>
      </c>
      <c r="E328" s="56" t="s">
        <v>10</v>
      </c>
      <c r="F328" s="56" t="s">
        <v>14</v>
      </c>
      <c r="G328" s="60">
        <v>17</v>
      </c>
      <c r="H328" s="59">
        <v>1</v>
      </c>
      <c r="I328" s="59"/>
      <c r="J328" s="57" t="s">
        <v>79</v>
      </c>
      <c r="K328" s="106">
        <v>27</v>
      </c>
      <c r="N328" s="78"/>
      <c r="O328" s="78"/>
      <c r="Q328" s="15"/>
      <c r="U328" s="99" t="str">
        <f t="shared" si="33"/>
        <v>Công</v>
      </c>
      <c r="V328" s="49" t="str">
        <f t="shared" si="37"/>
        <v>Công10A7</v>
      </c>
      <c r="W328" s="2">
        <f>COUNTIF($V$5:$V$465,V328)</f>
        <v>1</v>
      </c>
      <c r="X328" s="49" t="str">
        <f t="shared" si="34"/>
        <v>Ngô Chiến</v>
      </c>
      <c r="Y328" s="99" t="str">
        <f t="shared" si="38"/>
        <v>Chiến</v>
      </c>
      <c r="Z328" s="49" t="str">
        <f t="shared" si="35"/>
        <v>Chiến Công10A7</v>
      </c>
      <c r="AA328" s="49">
        <f t="shared" si="36"/>
        <v>1</v>
      </c>
    </row>
    <row r="329" spans="1:27" ht="21" customHeight="1" x14ac:dyDescent="0.25">
      <c r="A329" s="34">
        <v>325</v>
      </c>
      <c r="B329" s="95" t="s">
        <v>437</v>
      </c>
      <c r="C329" s="57" t="s">
        <v>853</v>
      </c>
      <c r="D329" s="58" t="s">
        <v>220</v>
      </c>
      <c r="E329" s="56" t="s">
        <v>8</v>
      </c>
      <c r="F329" s="56" t="s">
        <v>14</v>
      </c>
      <c r="G329" s="60">
        <v>22.5</v>
      </c>
      <c r="H329" s="59">
        <v>2</v>
      </c>
      <c r="I329" s="59"/>
      <c r="J329" s="57" t="s">
        <v>68</v>
      </c>
      <c r="K329" s="106">
        <v>51</v>
      </c>
      <c r="N329" s="78"/>
      <c r="O329" s="78"/>
      <c r="Q329" s="15"/>
      <c r="U329" s="99" t="str">
        <f t="shared" si="33"/>
        <v>Đào</v>
      </c>
      <c r="V329" s="49" t="str">
        <f t="shared" si="37"/>
        <v>Đào10A7</v>
      </c>
      <c r="W329" s="2">
        <f>COUNTIF($V$5:$V$469,V329)</f>
        <v>1</v>
      </c>
      <c r="X329" s="49" t="str">
        <f t="shared" si="34"/>
        <v>Nguyễn Thị Hồng</v>
      </c>
      <c r="Y329" s="99" t="str">
        <f t="shared" si="38"/>
        <v>Hồng</v>
      </c>
      <c r="Z329" s="49" t="str">
        <f t="shared" si="35"/>
        <v>Hồng Đào10A7</v>
      </c>
      <c r="AA329" s="49">
        <f t="shared" si="36"/>
        <v>1</v>
      </c>
    </row>
    <row r="330" spans="1:27" ht="23.25" customHeight="1" x14ac:dyDescent="0.25">
      <c r="A330" s="34">
        <v>326</v>
      </c>
      <c r="B330" s="95" t="s">
        <v>438</v>
      </c>
      <c r="C330" s="57" t="s">
        <v>469</v>
      </c>
      <c r="D330" s="58" t="s">
        <v>235</v>
      </c>
      <c r="E330" s="56" t="s">
        <v>10</v>
      </c>
      <c r="F330" s="56" t="s">
        <v>14</v>
      </c>
      <c r="G330" s="60">
        <v>26.5</v>
      </c>
      <c r="H330" s="59">
        <v>1</v>
      </c>
      <c r="I330" s="59"/>
      <c r="J330" s="57" t="s">
        <v>68</v>
      </c>
      <c r="K330" s="106">
        <v>63</v>
      </c>
      <c r="N330" s="78"/>
      <c r="O330" s="78"/>
      <c r="Q330" s="15"/>
      <c r="U330" s="99" t="str">
        <f t="shared" si="33"/>
        <v>Giang</v>
      </c>
      <c r="V330" s="49" t="str">
        <f t="shared" si="37"/>
        <v>Giang10A7</v>
      </c>
      <c r="W330" s="2">
        <f>COUNTIF($V$5:$V$465,V330)</f>
        <v>1</v>
      </c>
      <c r="X330" s="49" t="str">
        <f t="shared" si="34"/>
        <v>Nguyễn Hữu Trường</v>
      </c>
      <c r="Y330" s="99" t="str">
        <f t="shared" si="38"/>
        <v>Trường</v>
      </c>
      <c r="Z330" s="49" t="str">
        <f t="shared" si="35"/>
        <v>Trường Giang10A7</v>
      </c>
      <c r="AA330" s="49">
        <f t="shared" si="36"/>
        <v>1</v>
      </c>
    </row>
    <row r="331" spans="1:27" ht="21" customHeight="1" x14ac:dyDescent="0.25">
      <c r="A331" s="34">
        <v>327</v>
      </c>
      <c r="B331" s="95" t="s">
        <v>440</v>
      </c>
      <c r="C331" s="57" t="s">
        <v>137</v>
      </c>
      <c r="D331" s="58" t="s">
        <v>311</v>
      </c>
      <c r="E331" s="56" t="s">
        <v>10</v>
      </c>
      <c r="F331" s="56" t="s">
        <v>14</v>
      </c>
      <c r="G331" s="60">
        <v>19</v>
      </c>
      <c r="H331" s="59">
        <v>1</v>
      </c>
      <c r="I331" s="59"/>
      <c r="J331" s="57" t="s">
        <v>160</v>
      </c>
      <c r="K331" s="106">
        <v>73</v>
      </c>
      <c r="N331" s="78"/>
      <c r="O331" s="78"/>
      <c r="U331" s="99" t="str">
        <f t="shared" si="33"/>
        <v>Hào</v>
      </c>
      <c r="V331" s="49" t="str">
        <f t="shared" si="37"/>
        <v>Hào10A7</v>
      </c>
      <c r="W331" s="2">
        <f>COUNTIF($V$5:$V$465,V331)</f>
        <v>1</v>
      </c>
      <c r="X331" s="49" t="str">
        <f t="shared" si="34"/>
        <v>Nguyễn Nhật</v>
      </c>
      <c r="Y331" s="99" t="str">
        <f t="shared" si="38"/>
        <v>Nhật</v>
      </c>
      <c r="Z331" s="49" t="str">
        <f t="shared" si="35"/>
        <v>Nhật Hào10A7</v>
      </c>
      <c r="AA331" s="49">
        <f t="shared" si="36"/>
        <v>1</v>
      </c>
    </row>
    <row r="332" spans="1:27" ht="21" customHeight="1" x14ac:dyDescent="0.25">
      <c r="A332" s="34">
        <v>328</v>
      </c>
      <c r="B332" s="95" t="s">
        <v>446</v>
      </c>
      <c r="C332" s="57" t="s">
        <v>602</v>
      </c>
      <c r="D332" s="58" t="s">
        <v>410</v>
      </c>
      <c r="E332" s="56" t="s">
        <v>10</v>
      </c>
      <c r="F332" s="56" t="s">
        <v>14</v>
      </c>
      <c r="G332" s="60">
        <v>17.25</v>
      </c>
      <c r="H332" s="59">
        <v>2</v>
      </c>
      <c r="I332" s="59"/>
      <c r="J332" s="57" t="s">
        <v>68</v>
      </c>
      <c r="K332" s="106">
        <v>101</v>
      </c>
      <c r="N332" s="78"/>
      <c r="O332" s="78"/>
      <c r="Q332" s="15"/>
      <c r="U332" s="99" t="str">
        <f t="shared" si="33"/>
        <v>Hoài</v>
      </c>
      <c r="V332" s="49" t="str">
        <f t="shared" si="37"/>
        <v>Hoài10A7</v>
      </c>
      <c r="W332" s="2">
        <f>COUNTIF($V$5:$V$469,V332)</f>
        <v>1</v>
      </c>
      <c r="X332" s="49" t="str">
        <f t="shared" si="34"/>
        <v>Phan Trọng</v>
      </c>
      <c r="Y332" s="99" t="str">
        <f t="shared" si="38"/>
        <v>Trọng</v>
      </c>
      <c r="Z332" s="49" t="str">
        <f t="shared" si="35"/>
        <v>Trọng Hoài10A7</v>
      </c>
      <c r="AA332" s="49">
        <f t="shared" si="36"/>
        <v>1</v>
      </c>
    </row>
    <row r="333" spans="1:27" ht="21" customHeight="1" x14ac:dyDescent="0.25">
      <c r="A333" s="34">
        <v>329</v>
      </c>
      <c r="B333" s="95" t="s">
        <v>437</v>
      </c>
      <c r="C333" s="57" t="s">
        <v>886</v>
      </c>
      <c r="D333" s="58" t="s">
        <v>265</v>
      </c>
      <c r="E333" s="56" t="s">
        <v>10</v>
      </c>
      <c r="F333" s="56" t="s">
        <v>14</v>
      </c>
      <c r="G333" s="60">
        <v>21</v>
      </c>
      <c r="H333" s="59">
        <v>2</v>
      </c>
      <c r="I333" s="59"/>
      <c r="J333" s="57" t="s">
        <v>68</v>
      </c>
      <c r="K333" s="106">
        <v>111</v>
      </c>
      <c r="N333" s="78"/>
      <c r="O333" s="78"/>
      <c r="Q333" s="15"/>
      <c r="U333" s="99" t="str">
        <f t="shared" si="33"/>
        <v>Huy</v>
      </c>
      <c r="V333" s="49" t="str">
        <f t="shared" si="37"/>
        <v>Huy10A7</v>
      </c>
      <c r="W333" s="2">
        <f t="shared" ref="W333:W338" si="39">COUNTIF($V$5:$V$465,V333)</f>
        <v>1</v>
      </c>
      <c r="X333" s="49" t="str">
        <f t="shared" si="34"/>
        <v>Nguyễn Hoàng</v>
      </c>
      <c r="Y333" s="99" t="str">
        <f t="shared" si="38"/>
        <v>Hoàng</v>
      </c>
      <c r="Z333" s="49" t="str">
        <f t="shared" si="35"/>
        <v>Hoàng Huy10A7</v>
      </c>
      <c r="AA333" s="49">
        <f t="shared" si="36"/>
        <v>1</v>
      </c>
    </row>
    <row r="334" spans="1:27" ht="21" customHeight="1" x14ac:dyDescent="0.25">
      <c r="A334" s="34">
        <v>330</v>
      </c>
      <c r="B334" s="95" t="s">
        <v>438</v>
      </c>
      <c r="C334" s="57" t="s">
        <v>542</v>
      </c>
      <c r="D334" s="58" t="s">
        <v>99</v>
      </c>
      <c r="E334" s="56" t="s">
        <v>10</v>
      </c>
      <c r="F334" s="56" t="s">
        <v>14</v>
      </c>
      <c r="G334" s="60">
        <v>17.25</v>
      </c>
      <c r="H334" s="59">
        <v>1</v>
      </c>
      <c r="I334" s="59"/>
      <c r="J334" s="57" t="s">
        <v>79</v>
      </c>
      <c r="K334" s="106">
        <v>121</v>
      </c>
      <c r="N334" s="78"/>
      <c r="O334" s="78"/>
      <c r="Q334" s="15"/>
      <c r="U334" s="99" t="str">
        <f t="shared" si="33"/>
        <v>Huỳnh</v>
      </c>
      <c r="V334" s="49" t="str">
        <f t="shared" si="37"/>
        <v>Huỳnh10A7</v>
      </c>
      <c r="W334" s="2">
        <f t="shared" si="39"/>
        <v>1</v>
      </c>
      <c r="X334" s="49" t="str">
        <f t="shared" si="34"/>
        <v>Nguyễn Tấn</v>
      </c>
      <c r="Y334" s="99" t="str">
        <f t="shared" si="38"/>
        <v>Tấn</v>
      </c>
      <c r="Z334" s="49" t="str">
        <f t="shared" si="35"/>
        <v>Tấn Huỳnh10A7</v>
      </c>
      <c r="AA334" s="49">
        <f t="shared" si="36"/>
        <v>1</v>
      </c>
    </row>
    <row r="335" spans="1:27" ht="21" customHeight="1" x14ac:dyDescent="0.25">
      <c r="A335" s="34">
        <v>331</v>
      </c>
      <c r="B335" s="95" t="s">
        <v>456</v>
      </c>
      <c r="C335" s="57" t="s">
        <v>621</v>
      </c>
      <c r="D335" s="58" t="s">
        <v>239</v>
      </c>
      <c r="E335" s="56" t="s">
        <v>10</v>
      </c>
      <c r="F335" s="56" t="s">
        <v>14</v>
      </c>
      <c r="G335" s="60">
        <v>19.25</v>
      </c>
      <c r="H335" s="59">
        <v>3</v>
      </c>
      <c r="I335" s="59"/>
      <c r="J335" s="57" t="s">
        <v>171</v>
      </c>
      <c r="K335" s="106">
        <v>122</v>
      </c>
      <c r="N335" s="78"/>
      <c r="O335" s="78"/>
      <c r="Q335" s="15"/>
      <c r="U335" s="99" t="str">
        <f t="shared" si="33"/>
        <v>Hưng</v>
      </c>
      <c r="V335" s="49" t="str">
        <f t="shared" si="37"/>
        <v>Hưng10A7</v>
      </c>
      <c r="W335" s="2">
        <f t="shared" si="39"/>
        <v>1</v>
      </c>
      <c r="X335" s="49" t="str">
        <f t="shared" si="34"/>
        <v>Ngô Thanh</v>
      </c>
      <c r="Y335" s="99" t="str">
        <f t="shared" si="38"/>
        <v>Thanh</v>
      </c>
      <c r="Z335" s="49" t="str">
        <f t="shared" si="35"/>
        <v>Thanh Hưng10A7</v>
      </c>
      <c r="AA335" s="49">
        <f t="shared" si="36"/>
        <v>1</v>
      </c>
    </row>
    <row r="336" spans="1:27" ht="21" customHeight="1" x14ac:dyDescent="0.25">
      <c r="A336" s="34">
        <v>332</v>
      </c>
      <c r="B336" s="95" t="s">
        <v>439</v>
      </c>
      <c r="C336" s="57" t="s">
        <v>676</v>
      </c>
      <c r="D336" s="58" t="s">
        <v>261</v>
      </c>
      <c r="E336" s="56" t="s">
        <v>8</v>
      </c>
      <c r="F336" s="56" t="s">
        <v>14</v>
      </c>
      <c r="G336" s="60">
        <v>22</v>
      </c>
      <c r="H336" s="59">
        <v>1</v>
      </c>
      <c r="I336" s="59"/>
      <c r="J336" s="57" t="s">
        <v>68</v>
      </c>
      <c r="K336" s="106">
        <v>126</v>
      </c>
      <c r="N336" s="78"/>
      <c r="O336" s="78"/>
      <c r="Q336" s="15"/>
      <c r="U336" s="99" t="str">
        <f t="shared" si="33"/>
        <v>Hương</v>
      </c>
      <c r="V336" s="49" t="str">
        <f t="shared" si="37"/>
        <v>Hương10A7</v>
      </c>
      <c r="W336" s="2">
        <f t="shared" si="39"/>
        <v>1</v>
      </c>
      <c r="X336" s="49" t="str">
        <f t="shared" si="34"/>
        <v>Dương Thị Thu</v>
      </c>
      <c r="Y336" s="99" t="str">
        <f t="shared" si="38"/>
        <v>Thu</v>
      </c>
      <c r="Z336" s="49" t="str">
        <f t="shared" si="35"/>
        <v>Thu Hương10A7</v>
      </c>
      <c r="AA336" s="49">
        <f t="shared" si="36"/>
        <v>1</v>
      </c>
    </row>
    <row r="337" spans="1:27" ht="21" customHeight="1" x14ac:dyDescent="0.25">
      <c r="A337" s="34">
        <v>333</v>
      </c>
      <c r="B337" s="95" t="s">
        <v>442</v>
      </c>
      <c r="C337" s="57" t="s">
        <v>584</v>
      </c>
      <c r="D337" s="58" t="s">
        <v>362</v>
      </c>
      <c r="E337" s="56" t="s">
        <v>10</v>
      </c>
      <c r="F337" s="56" t="s">
        <v>14</v>
      </c>
      <c r="G337" s="60">
        <v>18.75</v>
      </c>
      <c r="H337" s="59">
        <v>2</v>
      </c>
      <c r="I337" s="59"/>
      <c r="J337" s="57" t="s">
        <v>65</v>
      </c>
      <c r="K337" s="106">
        <v>141</v>
      </c>
      <c r="N337" s="78"/>
      <c r="O337" s="78"/>
      <c r="Q337" s="15"/>
      <c r="U337" s="99" t="str">
        <f t="shared" si="33"/>
        <v>Kiên</v>
      </c>
      <c r="V337" s="49" t="str">
        <f t="shared" si="37"/>
        <v>Kiên10A7</v>
      </c>
      <c r="W337" s="2">
        <f t="shared" si="39"/>
        <v>2</v>
      </c>
      <c r="X337" s="49" t="str">
        <f t="shared" si="34"/>
        <v>Nguyễn Trung</v>
      </c>
      <c r="Y337" s="99" t="str">
        <f t="shared" si="38"/>
        <v>Trung</v>
      </c>
      <c r="Z337" s="49" t="str">
        <f t="shared" si="35"/>
        <v>Trung Kiên10A7</v>
      </c>
      <c r="AA337" s="49">
        <f t="shared" si="36"/>
        <v>1</v>
      </c>
    </row>
    <row r="338" spans="1:27" ht="21" customHeight="1" x14ac:dyDescent="0.25">
      <c r="A338" s="34">
        <v>334</v>
      </c>
      <c r="B338" s="95" t="s">
        <v>439</v>
      </c>
      <c r="C338" s="57" t="s">
        <v>501</v>
      </c>
      <c r="D338" s="58" t="s">
        <v>275</v>
      </c>
      <c r="E338" s="56" t="s">
        <v>10</v>
      </c>
      <c r="F338" s="56" t="s">
        <v>14</v>
      </c>
      <c r="G338" s="60">
        <v>21.75</v>
      </c>
      <c r="H338" s="59">
        <v>1</v>
      </c>
      <c r="I338" s="59"/>
      <c r="J338" s="57" t="s">
        <v>68</v>
      </c>
      <c r="K338" s="106">
        <v>142</v>
      </c>
      <c r="N338" s="78"/>
      <c r="O338" s="78"/>
      <c r="Q338" s="15"/>
      <c r="U338" s="99" t="str">
        <f t="shared" si="33"/>
        <v>Kiên</v>
      </c>
      <c r="V338" s="49" t="str">
        <f t="shared" si="37"/>
        <v>Kiên10A7</v>
      </c>
      <c r="W338" s="2">
        <f t="shared" si="39"/>
        <v>2</v>
      </c>
      <c r="X338" s="49" t="str">
        <f t="shared" si="34"/>
        <v>Võ Minh</v>
      </c>
      <c r="Y338" s="99" t="str">
        <f t="shared" si="38"/>
        <v>Minh</v>
      </c>
      <c r="Z338" s="49" t="str">
        <f t="shared" si="35"/>
        <v>Minh Kiên10A7</v>
      </c>
      <c r="AA338" s="49">
        <f t="shared" si="36"/>
        <v>1</v>
      </c>
    </row>
    <row r="339" spans="1:27" ht="21" customHeight="1" x14ac:dyDescent="0.25">
      <c r="A339" s="34">
        <v>335</v>
      </c>
      <c r="B339" s="95" t="s">
        <v>445</v>
      </c>
      <c r="C339" s="57" t="s">
        <v>780</v>
      </c>
      <c r="D339" s="58" t="s">
        <v>411</v>
      </c>
      <c r="E339" s="56" t="s">
        <v>8</v>
      </c>
      <c r="F339" s="56" t="s">
        <v>14</v>
      </c>
      <c r="G339" s="60">
        <v>21.25</v>
      </c>
      <c r="H339" s="59">
        <v>3</v>
      </c>
      <c r="I339" s="59"/>
      <c r="J339" s="57" t="s">
        <v>68</v>
      </c>
      <c r="K339" s="106">
        <v>150</v>
      </c>
      <c r="N339" s="78"/>
      <c r="O339" s="78"/>
      <c r="Q339" s="15"/>
      <c r="U339" s="99" t="str">
        <f t="shared" si="33"/>
        <v>Lệ</v>
      </c>
      <c r="V339" s="49" t="str">
        <f t="shared" si="37"/>
        <v>Lệ10A7</v>
      </c>
      <c r="W339" s="2">
        <f>COUNTIF($V$5:$V$469,V339)</f>
        <v>1</v>
      </c>
      <c r="X339" s="49" t="str">
        <f t="shared" si="34"/>
        <v>Khổng Thị</v>
      </c>
      <c r="Y339" s="99" t="str">
        <f t="shared" si="38"/>
        <v>Thị</v>
      </c>
      <c r="Z339" s="49" t="str">
        <f t="shared" si="35"/>
        <v>Thị Lệ10A7</v>
      </c>
      <c r="AA339" s="49">
        <f t="shared" si="36"/>
        <v>1</v>
      </c>
    </row>
    <row r="340" spans="1:27" ht="21" customHeight="1" x14ac:dyDescent="0.25">
      <c r="A340" s="34">
        <v>336</v>
      </c>
      <c r="B340" s="95" t="s">
        <v>461</v>
      </c>
      <c r="C340" s="57" t="s">
        <v>811</v>
      </c>
      <c r="D340" s="58" t="s">
        <v>229</v>
      </c>
      <c r="E340" s="56" t="s">
        <v>8</v>
      </c>
      <c r="F340" s="56" t="s">
        <v>14</v>
      </c>
      <c r="G340" s="60">
        <v>18</v>
      </c>
      <c r="H340" s="59">
        <v>3</v>
      </c>
      <c r="I340" s="59"/>
      <c r="J340" s="57" t="s">
        <v>67</v>
      </c>
      <c r="K340" s="106">
        <v>159</v>
      </c>
      <c r="N340" s="78"/>
      <c r="O340" s="78"/>
      <c r="Q340" s="15"/>
      <c r="U340" s="99" t="str">
        <f t="shared" si="33"/>
        <v>Linh</v>
      </c>
      <c r="V340" s="49" t="str">
        <f t="shared" si="37"/>
        <v>Linh10A7</v>
      </c>
      <c r="W340" s="2">
        <f>COUNTIF($V$5:$V$465,V340)</f>
        <v>2</v>
      </c>
      <c r="X340" s="49" t="str">
        <f t="shared" si="34"/>
        <v>Nguyễn Thị Ngọc</v>
      </c>
      <c r="Y340" s="99" t="str">
        <f t="shared" si="38"/>
        <v>Ngọc</v>
      </c>
      <c r="Z340" s="49" t="str">
        <f t="shared" si="35"/>
        <v>Ngọc Linh10A7</v>
      </c>
      <c r="AA340" s="49">
        <f t="shared" si="36"/>
        <v>1</v>
      </c>
    </row>
    <row r="341" spans="1:27" ht="21" customHeight="1" x14ac:dyDescent="0.25">
      <c r="A341" s="34">
        <v>337</v>
      </c>
      <c r="B341" s="95" t="s">
        <v>440</v>
      </c>
      <c r="C341" s="57" t="s">
        <v>706</v>
      </c>
      <c r="D341" s="58" t="s">
        <v>330</v>
      </c>
      <c r="E341" s="56" t="s">
        <v>8</v>
      </c>
      <c r="F341" s="56" t="s">
        <v>14</v>
      </c>
      <c r="G341" s="60">
        <v>18.25</v>
      </c>
      <c r="H341" s="59">
        <v>1</v>
      </c>
      <c r="I341" s="59"/>
      <c r="J341" s="57" t="s">
        <v>109</v>
      </c>
      <c r="K341" s="106">
        <v>161</v>
      </c>
      <c r="N341" s="78"/>
      <c r="O341" s="78"/>
      <c r="Q341" s="15"/>
      <c r="U341" s="99" t="str">
        <f t="shared" si="33"/>
        <v>Linh</v>
      </c>
      <c r="V341" s="49" t="str">
        <f t="shared" si="37"/>
        <v>Linh10A7</v>
      </c>
      <c r="W341" s="2">
        <f>COUNTIF($V$5:$V$465,V341)</f>
        <v>2</v>
      </c>
      <c r="X341" s="49" t="str">
        <f t="shared" si="34"/>
        <v>Phạm Thùy</v>
      </c>
      <c r="Y341" s="99" t="str">
        <f t="shared" si="38"/>
        <v>Thùy</v>
      </c>
      <c r="Z341" s="49" t="str">
        <f t="shared" si="35"/>
        <v>Thùy Linh10A7</v>
      </c>
      <c r="AA341" s="49">
        <f t="shared" si="36"/>
        <v>1</v>
      </c>
    </row>
    <row r="342" spans="1:27" ht="21" customHeight="1" x14ac:dyDescent="0.25">
      <c r="A342" s="34">
        <v>338</v>
      </c>
      <c r="B342" s="95" t="s">
        <v>456</v>
      </c>
      <c r="C342" s="57" t="s">
        <v>628</v>
      </c>
      <c r="D342" s="58" t="s">
        <v>261</v>
      </c>
      <c r="E342" s="56" t="s">
        <v>10</v>
      </c>
      <c r="F342" s="56" t="s">
        <v>14</v>
      </c>
      <c r="G342" s="60">
        <v>18.25</v>
      </c>
      <c r="H342" s="59">
        <v>3</v>
      </c>
      <c r="I342" s="59"/>
      <c r="J342" s="57" t="s">
        <v>171</v>
      </c>
      <c r="K342" s="106">
        <v>182</v>
      </c>
      <c r="N342" s="78"/>
      <c r="O342" s="78"/>
      <c r="Q342" s="15"/>
      <c r="U342" s="99" t="str">
        <f t="shared" si="33"/>
        <v>Minh</v>
      </c>
      <c r="V342" s="49" t="str">
        <f t="shared" si="37"/>
        <v>Minh10A7</v>
      </c>
      <c r="W342" s="2">
        <f>COUNTIF($V$5:$V$465,V342)</f>
        <v>2</v>
      </c>
      <c r="X342" s="49" t="str">
        <f t="shared" si="34"/>
        <v>Phan Văn</v>
      </c>
      <c r="Y342" s="99" t="str">
        <f t="shared" si="38"/>
        <v>Văn</v>
      </c>
      <c r="Z342" s="49" t="str">
        <f t="shared" si="35"/>
        <v>Văn Minh10A7</v>
      </c>
      <c r="AA342" s="49">
        <f t="shared" si="36"/>
        <v>1</v>
      </c>
    </row>
    <row r="343" spans="1:27" ht="21" customHeight="1" x14ac:dyDescent="0.25">
      <c r="A343" s="34">
        <v>339</v>
      </c>
      <c r="B343" s="95" t="s">
        <v>438</v>
      </c>
      <c r="C343" s="57" t="s">
        <v>518</v>
      </c>
      <c r="D343" s="58" t="s">
        <v>289</v>
      </c>
      <c r="E343" s="56" t="s">
        <v>10</v>
      </c>
      <c r="F343" s="56" t="s">
        <v>14</v>
      </c>
      <c r="G343" s="60">
        <v>19.5</v>
      </c>
      <c r="H343" s="59">
        <v>1</v>
      </c>
      <c r="I343" s="59"/>
      <c r="J343" s="57" t="s">
        <v>68</v>
      </c>
      <c r="K343" s="106">
        <v>183</v>
      </c>
      <c r="N343" s="78"/>
      <c r="O343" s="78"/>
      <c r="Q343" s="15"/>
      <c r="U343" s="99" t="str">
        <f t="shared" si="33"/>
        <v>Minh</v>
      </c>
      <c r="V343" s="49" t="str">
        <f t="shared" si="37"/>
        <v>Minh10A7</v>
      </c>
      <c r="W343" s="2">
        <f>COUNTIF($V$5:$V$465,V343)</f>
        <v>2</v>
      </c>
      <c r="X343" s="49" t="str">
        <f t="shared" si="34"/>
        <v>Trần Bảo</v>
      </c>
      <c r="Y343" s="99" t="str">
        <f t="shared" si="38"/>
        <v>Bảo</v>
      </c>
      <c r="Z343" s="49" t="str">
        <f t="shared" si="35"/>
        <v>Bảo Minh10A7</v>
      </c>
      <c r="AA343" s="49">
        <f t="shared" si="36"/>
        <v>1</v>
      </c>
    </row>
    <row r="344" spans="1:27" ht="21" customHeight="1" x14ac:dyDescent="0.25">
      <c r="A344" s="34">
        <v>340</v>
      </c>
      <c r="B344" s="95" t="s">
        <v>438</v>
      </c>
      <c r="C344" s="57" t="s">
        <v>643</v>
      </c>
      <c r="D344" s="58" t="s">
        <v>302</v>
      </c>
      <c r="E344" s="56" t="s">
        <v>8</v>
      </c>
      <c r="F344" s="56" t="s">
        <v>14</v>
      </c>
      <c r="G344" s="60">
        <v>25.75</v>
      </c>
      <c r="H344" s="59">
        <v>1</v>
      </c>
      <c r="I344" s="59"/>
      <c r="J344" s="57" t="s">
        <v>93</v>
      </c>
      <c r="K344" s="106">
        <v>207</v>
      </c>
      <c r="N344" s="78"/>
      <c r="O344" s="78"/>
      <c r="Q344" s="15"/>
      <c r="U344" s="99" t="str">
        <f t="shared" si="33"/>
        <v>Ngân</v>
      </c>
      <c r="V344" s="49" t="str">
        <f t="shared" si="37"/>
        <v>Ngân10A7</v>
      </c>
      <c r="W344" s="2">
        <f>COUNTIF($V$5:$V$469,V344)</f>
        <v>1</v>
      </c>
      <c r="X344" s="49" t="str">
        <f t="shared" si="34"/>
        <v>Võ Thị Kim</v>
      </c>
      <c r="Y344" s="99" t="str">
        <f t="shared" si="38"/>
        <v>Kim</v>
      </c>
      <c r="Z344" s="49" t="str">
        <f t="shared" si="35"/>
        <v>Kim Ngân10A7</v>
      </c>
      <c r="AA344" s="49">
        <f t="shared" si="36"/>
        <v>1</v>
      </c>
    </row>
    <row r="345" spans="1:27" ht="21" customHeight="1" x14ac:dyDescent="0.25">
      <c r="A345" s="34">
        <v>341</v>
      </c>
      <c r="B345" s="95" t="s">
        <v>440</v>
      </c>
      <c r="C345" s="57" t="s">
        <v>755</v>
      </c>
      <c r="D345" s="58" t="s">
        <v>237</v>
      </c>
      <c r="E345" s="56" t="s">
        <v>8</v>
      </c>
      <c r="F345" s="56" t="s">
        <v>14</v>
      </c>
      <c r="G345" s="60">
        <v>19</v>
      </c>
      <c r="H345" s="59">
        <v>2</v>
      </c>
      <c r="I345" s="59"/>
      <c r="J345" s="57" t="s">
        <v>68</v>
      </c>
      <c r="K345" s="106">
        <v>210</v>
      </c>
      <c r="N345" s="78"/>
      <c r="O345" s="78"/>
      <c r="Q345" s="15"/>
      <c r="U345" s="99" t="str">
        <f t="shared" si="33"/>
        <v>Nghi</v>
      </c>
      <c r="V345" s="49" t="str">
        <f t="shared" si="37"/>
        <v>Nghi10A7</v>
      </c>
      <c r="W345" s="2">
        <f>COUNTIF($V$5:$V$465,V345)</f>
        <v>1</v>
      </c>
      <c r="X345" s="49" t="str">
        <f t="shared" si="34"/>
        <v>Đặng Trúc</v>
      </c>
      <c r="Y345" s="99" t="str">
        <f t="shared" si="38"/>
        <v>Trúc</v>
      </c>
      <c r="Z345" s="49" t="str">
        <f t="shared" si="35"/>
        <v>Trúc Nghi10A7</v>
      </c>
      <c r="AA345" s="49">
        <f t="shared" si="36"/>
        <v>1</v>
      </c>
    </row>
    <row r="346" spans="1:27" ht="21" customHeight="1" x14ac:dyDescent="0.25">
      <c r="A346" s="34">
        <v>342</v>
      </c>
      <c r="B346" s="95" t="s">
        <v>447</v>
      </c>
      <c r="C346" s="57" t="s">
        <v>798</v>
      </c>
      <c r="D346" s="58" t="s">
        <v>232</v>
      </c>
      <c r="E346" s="56" t="s">
        <v>8</v>
      </c>
      <c r="F346" s="56" t="s">
        <v>14</v>
      </c>
      <c r="G346" s="60">
        <v>18.75</v>
      </c>
      <c r="H346" s="59">
        <v>3</v>
      </c>
      <c r="I346" s="59"/>
      <c r="J346" s="57" t="s">
        <v>68</v>
      </c>
      <c r="K346" s="106">
        <v>217</v>
      </c>
      <c r="N346" s="78"/>
      <c r="O346" s="78"/>
      <c r="U346" s="99" t="str">
        <f t="shared" si="33"/>
        <v>Ngọc</v>
      </c>
      <c r="V346" s="49" t="str">
        <f t="shared" si="37"/>
        <v>Ngọc10A7</v>
      </c>
      <c r="W346" s="2">
        <f>COUNTIF($V$5:$V$465,V346)</f>
        <v>1</v>
      </c>
      <c r="X346" s="49" t="str">
        <f t="shared" si="34"/>
        <v>Phạm Thị Hồng</v>
      </c>
      <c r="Y346" s="99" t="str">
        <f t="shared" si="38"/>
        <v>Hồng</v>
      </c>
      <c r="Z346" s="49" t="str">
        <f t="shared" si="35"/>
        <v>Hồng Ngọc10A7</v>
      </c>
      <c r="AA346" s="49">
        <f t="shared" si="36"/>
        <v>1</v>
      </c>
    </row>
    <row r="347" spans="1:27" ht="21" customHeight="1" x14ac:dyDescent="0.25">
      <c r="A347" s="34">
        <v>343</v>
      </c>
      <c r="B347" s="95" t="s">
        <v>437</v>
      </c>
      <c r="C347" s="57" t="s">
        <v>887</v>
      </c>
      <c r="D347" s="58" t="s">
        <v>319</v>
      </c>
      <c r="E347" s="56" t="s">
        <v>8</v>
      </c>
      <c r="F347" s="56" t="s">
        <v>14</v>
      </c>
      <c r="G347" s="60">
        <v>20</v>
      </c>
      <c r="H347" s="59">
        <v>1</v>
      </c>
      <c r="I347" s="59"/>
      <c r="J347" s="57" t="s">
        <v>68</v>
      </c>
      <c r="K347" s="106">
        <v>237</v>
      </c>
      <c r="N347" s="78"/>
      <c r="O347" s="78"/>
      <c r="Q347" s="15"/>
      <c r="U347" s="99" t="str">
        <f t="shared" si="33"/>
        <v>Nhi</v>
      </c>
      <c r="V347" s="49" t="str">
        <f t="shared" si="37"/>
        <v>Nhi10A7</v>
      </c>
      <c r="W347" s="2">
        <f>COUNTIF($V$5:$V$465,V347)</f>
        <v>1</v>
      </c>
      <c r="X347" s="49" t="str">
        <f t="shared" si="34"/>
        <v>Võ Phạm Ái</v>
      </c>
      <c r="Y347" s="99" t="str">
        <f t="shared" si="38"/>
        <v>Ái</v>
      </c>
      <c r="Z347" s="49" t="str">
        <f t="shared" si="35"/>
        <v>Ái Nhi10A7</v>
      </c>
      <c r="AA347" s="49">
        <f t="shared" si="36"/>
        <v>1</v>
      </c>
    </row>
    <row r="348" spans="1:27" ht="21" customHeight="1" x14ac:dyDescent="0.25">
      <c r="A348" s="34">
        <v>344</v>
      </c>
      <c r="B348" s="95" t="s">
        <v>461</v>
      </c>
      <c r="C348" s="57" t="s">
        <v>574</v>
      </c>
      <c r="D348" s="58" t="s">
        <v>342</v>
      </c>
      <c r="E348" s="56" t="s">
        <v>10</v>
      </c>
      <c r="F348" s="56" t="s">
        <v>14</v>
      </c>
      <c r="G348" s="60">
        <v>19.5</v>
      </c>
      <c r="H348" s="59">
        <v>2</v>
      </c>
      <c r="I348" s="59"/>
      <c r="J348" s="57" t="s">
        <v>68</v>
      </c>
      <c r="K348" s="106">
        <v>265</v>
      </c>
      <c r="N348" s="78"/>
      <c r="O348" s="78"/>
      <c r="Q348" s="15"/>
      <c r="U348" s="99" t="str">
        <f t="shared" si="33"/>
        <v>Phúc</v>
      </c>
      <c r="V348" s="49" t="str">
        <f t="shared" si="37"/>
        <v>Phúc10A7</v>
      </c>
      <c r="W348" s="2">
        <f>COUNTIF($V$5:$V$465,V348)</f>
        <v>1</v>
      </c>
      <c r="X348" s="49" t="str">
        <f t="shared" si="34"/>
        <v>Lâm Hoàng</v>
      </c>
      <c r="Y348" s="99" t="str">
        <f t="shared" si="38"/>
        <v>Hoàng</v>
      </c>
      <c r="Z348" s="49" t="str">
        <f t="shared" si="35"/>
        <v>Hoàng Phúc10A7</v>
      </c>
      <c r="AA348" s="49">
        <f t="shared" si="36"/>
        <v>1</v>
      </c>
    </row>
    <row r="349" spans="1:27" ht="21" customHeight="1" x14ac:dyDescent="0.25">
      <c r="A349" s="34">
        <v>345</v>
      </c>
      <c r="B349" s="95" t="s">
        <v>434</v>
      </c>
      <c r="C349" s="57" t="s">
        <v>744</v>
      </c>
      <c r="D349" s="58" t="s">
        <v>192</v>
      </c>
      <c r="E349" s="56" t="s">
        <v>8</v>
      </c>
      <c r="F349" s="56" t="s">
        <v>14</v>
      </c>
      <c r="G349" s="60">
        <v>19.75</v>
      </c>
      <c r="H349" s="59">
        <v>2</v>
      </c>
      <c r="I349" s="59"/>
      <c r="J349" s="57" t="s">
        <v>68</v>
      </c>
      <c r="K349" s="106">
        <v>271</v>
      </c>
      <c r="N349" s="78"/>
      <c r="O349" s="78"/>
      <c r="Q349" s="15"/>
      <c r="U349" s="99" t="str">
        <f t="shared" si="33"/>
        <v>Phương</v>
      </c>
      <c r="V349" s="49" t="str">
        <f t="shared" si="37"/>
        <v>Phương10A7</v>
      </c>
      <c r="W349" s="2">
        <f>COUNTIF($V$5:$V$469,V349)</f>
        <v>1</v>
      </c>
      <c r="X349" s="49" t="str">
        <f t="shared" si="34"/>
        <v>Chung Ngọc Uyên</v>
      </c>
      <c r="Y349" s="99" t="str">
        <f t="shared" si="38"/>
        <v>Uyên</v>
      </c>
      <c r="Z349" s="49" t="str">
        <f t="shared" si="35"/>
        <v>Uyên Phương10A7</v>
      </c>
      <c r="AA349" s="49">
        <f t="shared" si="36"/>
        <v>1</v>
      </c>
    </row>
    <row r="350" spans="1:27" ht="21" customHeight="1" x14ac:dyDescent="0.25">
      <c r="A350" s="34">
        <v>346</v>
      </c>
      <c r="B350" s="95" t="s">
        <v>437</v>
      </c>
      <c r="C350" s="57" t="s">
        <v>558</v>
      </c>
      <c r="D350" s="58" t="s">
        <v>259</v>
      </c>
      <c r="E350" s="56" t="s">
        <v>10</v>
      </c>
      <c r="F350" s="56" t="s">
        <v>14</v>
      </c>
      <c r="G350" s="60">
        <v>23.25</v>
      </c>
      <c r="H350" s="59">
        <v>2</v>
      </c>
      <c r="I350" s="59"/>
      <c r="J350" s="57" t="s">
        <v>68</v>
      </c>
      <c r="K350" s="106">
        <v>278</v>
      </c>
      <c r="N350" s="78"/>
      <c r="O350" s="78"/>
      <c r="Q350" s="15"/>
      <c r="U350" s="99" t="str">
        <f t="shared" si="33"/>
        <v>Quang</v>
      </c>
      <c r="V350" s="49" t="str">
        <f t="shared" si="37"/>
        <v>Quang10A7</v>
      </c>
      <c r="W350" s="2">
        <f>COUNTIF($V$5:$V$465,V350)</f>
        <v>1</v>
      </c>
      <c r="X350" s="49" t="str">
        <f t="shared" si="34"/>
        <v>Ngô Phú</v>
      </c>
      <c r="Y350" s="99" t="str">
        <f t="shared" si="38"/>
        <v>Phú</v>
      </c>
      <c r="Z350" s="49" t="str">
        <f t="shared" si="35"/>
        <v>Phú Quang10A7</v>
      </c>
      <c r="AA350" s="49">
        <f t="shared" si="36"/>
        <v>1</v>
      </c>
    </row>
    <row r="351" spans="1:27" ht="21" customHeight="1" x14ac:dyDescent="0.25">
      <c r="A351" s="34">
        <v>347</v>
      </c>
      <c r="B351" s="95" t="s">
        <v>438</v>
      </c>
      <c r="C351" s="57" t="s">
        <v>473</v>
      </c>
      <c r="D351" s="58" t="s">
        <v>272</v>
      </c>
      <c r="E351" s="56" t="s">
        <v>10</v>
      </c>
      <c r="F351" s="56" t="s">
        <v>14</v>
      </c>
      <c r="G351" s="60">
        <v>26</v>
      </c>
      <c r="H351" s="59">
        <v>1</v>
      </c>
      <c r="I351" s="59"/>
      <c r="J351" s="57" t="s">
        <v>72</v>
      </c>
      <c r="K351" s="106">
        <v>280</v>
      </c>
      <c r="N351" s="78"/>
      <c r="O351" s="78"/>
      <c r="Q351" s="15"/>
      <c r="U351" s="99" t="str">
        <f t="shared" si="33"/>
        <v>Quân</v>
      </c>
      <c r="V351" s="49" t="str">
        <f t="shared" si="37"/>
        <v>Quân10A7</v>
      </c>
      <c r="W351" s="2">
        <f>COUNTIF($V$5:$V$465,V351)</f>
        <v>1</v>
      </c>
      <c r="X351" s="49" t="str">
        <f t="shared" si="34"/>
        <v>Nguyễn Quang</v>
      </c>
      <c r="Y351" s="99" t="str">
        <f t="shared" si="38"/>
        <v>Quang</v>
      </c>
      <c r="Z351" s="49" t="str">
        <f t="shared" si="35"/>
        <v>Quang Quân10A7</v>
      </c>
      <c r="AA351" s="49">
        <f t="shared" si="36"/>
        <v>1</v>
      </c>
    </row>
    <row r="352" spans="1:27" ht="21" customHeight="1" x14ac:dyDescent="0.25">
      <c r="A352" s="34">
        <v>348</v>
      </c>
      <c r="B352" s="95" t="s">
        <v>439</v>
      </c>
      <c r="C352" s="57" t="s">
        <v>648</v>
      </c>
      <c r="D352" s="58" t="s">
        <v>333</v>
      </c>
      <c r="E352" s="56" t="s">
        <v>8</v>
      </c>
      <c r="F352" s="56" t="s">
        <v>14</v>
      </c>
      <c r="G352" s="60">
        <v>25</v>
      </c>
      <c r="H352" s="59">
        <v>1</v>
      </c>
      <c r="I352" s="59"/>
      <c r="J352" s="57" t="s">
        <v>68</v>
      </c>
      <c r="K352" s="106">
        <v>286</v>
      </c>
      <c r="N352" s="78"/>
      <c r="O352" s="78"/>
      <c r="Q352" s="15"/>
      <c r="U352" s="99" t="str">
        <f t="shared" si="33"/>
        <v>Quỳnh</v>
      </c>
      <c r="V352" s="49" t="str">
        <f t="shared" si="37"/>
        <v>Quỳnh10A7</v>
      </c>
      <c r="W352" s="2">
        <f>COUNTIF($V$5:$V$465,V352)</f>
        <v>1</v>
      </c>
      <c r="X352" s="49" t="str">
        <f t="shared" si="34"/>
        <v>Đinh Thị Diễm</v>
      </c>
      <c r="Y352" s="99" t="str">
        <f t="shared" si="38"/>
        <v>Diễm</v>
      </c>
      <c r="Z352" s="49" t="str">
        <f t="shared" si="35"/>
        <v>Diễm Quỳnh10A7</v>
      </c>
      <c r="AA352" s="49">
        <f t="shared" si="36"/>
        <v>1</v>
      </c>
    </row>
    <row r="353" spans="1:27" ht="21" customHeight="1" x14ac:dyDescent="0.25">
      <c r="A353" s="34">
        <v>349</v>
      </c>
      <c r="B353" s="95" t="s">
        <v>459</v>
      </c>
      <c r="C353" s="57" t="s">
        <v>626</v>
      </c>
      <c r="D353" s="58" t="s">
        <v>413</v>
      </c>
      <c r="E353" s="56" t="s">
        <v>10</v>
      </c>
      <c r="F353" s="56" t="s">
        <v>14</v>
      </c>
      <c r="G353" s="60">
        <v>21.75</v>
      </c>
      <c r="H353" s="59">
        <v>3</v>
      </c>
      <c r="I353" s="59"/>
      <c r="J353" s="57" t="s">
        <v>68</v>
      </c>
      <c r="K353" s="106">
        <v>294</v>
      </c>
      <c r="N353" s="78"/>
      <c r="O353" s="78"/>
      <c r="U353" s="99" t="str">
        <f t="shared" si="33"/>
        <v>Tài</v>
      </c>
      <c r="V353" s="49" t="str">
        <f t="shared" si="37"/>
        <v>Tài10A7</v>
      </c>
      <c r="W353" s="2">
        <f>COUNTIF($V$5:$V$465,V353)</f>
        <v>1</v>
      </c>
      <c r="X353" s="49" t="str">
        <f t="shared" si="34"/>
        <v>Lê Nguyễn Thành</v>
      </c>
      <c r="Y353" s="99" t="str">
        <f t="shared" si="38"/>
        <v>Thành</v>
      </c>
      <c r="Z353" s="49" t="str">
        <f t="shared" si="35"/>
        <v>Thành Tài10A7</v>
      </c>
      <c r="AA353" s="49">
        <f t="shared" si="36"/>
        <v>1</v>
      </c>
    </row>
    <row r="354" spans="1:27" ht="21" customHeight="1" x14ac:dyDescent="0.25">
      <c r="A354" s="34">
        <v>350</v>
      </c>
      <c r="B354" s="95" t="s">
        <v>437</v>
      </c>
      <c r="C354" s="57" t="s">
        <v>563</v>
      </c>
      <c r="D354" s="58" t="s">
        <v>341</v>
      </c>
      <c r="E354" s="56" t="s">
        <v>10</v>
      </c>
      <c r="F354" s="56" t="s">
        <v>14</v>
      </c>
      <c r="G354" s="60">
        <v>22.5</v>
      </c>
      <c r="H354" s="59">
        <v>2</v>
      </c>
      <c r="I354" s="59"/>
      <c r="J354" s="57" t="s">
        <v>68</v>
      </c>
      <c r="K354" s="106">
        <v>308</v>
      </c>
      <c r="N354" s="78"/>
      <c r="O354" s="78"/>
      <c r="Q354" s="15"/>
      <c r="U354" s="99" t="str">
        <f t="shared" si="33"/>
        <v>Thái</v>
      </c>
      <c r="V354" s="49" t="str">
        <f t="shared" si="37"/>
        <v>Thái10A7</v>
      </c>
      <c r="W354" s="2">
        <f>COUNTIF($V$5:$V$469,V354)</f>
        <v>2</v>
      </c>
      <c r="X354" s="49" t="str">
        <f t="shared" si="34"/>
        <v>Phan Quang</v>
      </c>
      <c r="Y354" s="99" t="str">
        <f t="shared" si="38"/>
        <v>Quang</v>
      </c>
      <c r="Z354" s="49" t="str">
        <f t="shared" si="35"/>
        <v>Quang Thái10A7</v>
      </c>
      <c r="AA354" s="49">
        <f t="shared" si="36"/>
        <v>1</v>
      </c>
    </row>
    <row r="355" spans="1:27" ht="21" customHeight="1" x14ac:dyDescent="0.25">
      <c r="A355" s="34">
        <v>351</v>
      </c>
      <c r="B355" s="95" t="s">
        <v>459</v>
      </c>
      <c r="C355" s="57" t="s">
        <v>466</v>
      </c>
      <c r="D355" s="58" t="s">
        <v>392</v>
      </c>
      <c r="E355" s="56" t="s">
        <v>10</v>
      </c>
      <c r="F355" s="56" t="s">
        <v>14</v>
      </c>
      <c r="G355" s="60">
        <v>18.75</v>
      </c>
      <c r="H355" s="59">
        <v>1</v>
      </c>
      <c r="I355" s="59"/>
      <c r="J355" s="57" t="s">
        <v>68</v>
      </c>
      <c r="K355" s="106">
        <v>309</v>
      </c>
      <c r="N355" s="78"/>
      <c r="O355" s="78"/>
      <c r="Q355" s="15"/>
      <c r="U355" s="99" t="str">
        <f t="shared" si="33"/>
        <v>Thái</v>
      </c>
      <c r="V355" s="49" t="str">
        <f t="shared" si="37"/>
        <v>Thái10A7</v>
      </c>
      <c r="W355" s="2">
        <f>COUNTIF($V$5:$V$465,V355)</f>
        <v>2</v>
      </c>
      <c r="X355" s="49" t="str">
        <f t="shared" si="34"/>
        <v>Trần Quốc</v>
      </c>
      <c r="Y355" s="99" t="str">
        <f t="shared" si="38"/>
        <v>Quốc</v>
      </c>
      <c r="Z355" s="49" t="str">
        <f t="shared" si="35"/>
        <v>Quốc Thái10A7</v>
      </c>
      <c r="AA355" s="49">
        <f t="shared" si="36"/>
        <v>1</v>
      </c>
    </row>
    <row r="356" spans="1:27" ht="21" customHeight="1" x14ac:dyDescent="0.25">
      <c r="A356" s="34">
        <v>352</v>
      </c>
      <c r="B356" s="95" t="s">
        <v>441</v>
      </c>
      <c r="C356" s="57" t="s">
        <v>762</v>
      </c>
      <c r="D356" s="58" t="s">
        <v>407</v>
      </c>
      <c r="E356" s="56" t="s">
        <v>8</v>
      </c>
      <c r="F356" s="56" t="s">
        <v>14</v>
      </c>
      <c r="G356" s="60">
        <v>18.5</v>
      </c>
      <c r="H356" s="59">
        <v>2</v>
      </c>
      <c r="I356" s="59"/>
      <c r="J356" s="57" t="s">
        <v>108</v>
      </c>
      <c r="K356" s="106">
        <v>316</v>
      </c>
      <c r="N356" s="78"/>
      <c r="O356" s="78"/>
      <c r="Q356" s="15"/>
      <c r="U356" s="99" t="str">
        <f t="shared" si="33"/>
        <v>Thanh</v>
      </c>
      <c r="V356" s="49" t="str">
        <f t="shared" si="37"/>
        <v>Thanh10A7</v>
      </c>
      <c r="W356" s="2">
        <f>COUNTIF($V$5:$V$465,V356)</f>
        <v>1</v>
      </c>
      <c r="X356" s="49" t="str">
        <f t="shared" si="34"/>
        <v>Nguyễn Thị Đan</v>
      </c>
      <c r="Y356" s="99" t="str">
        <f t="shared" si="38"/>
        <v>Đan</v>
      </c>
      <c r="Z356" s="49" t="str">
        <f t="shared" si="35"/>
        <v>Đan Thanh10A7</v>
      </c>
      <c r="AA356" s="49">
        <f t="shared" si="36"/>
        <v>1</v>
      </c>
    </row>
    <row r="357" spans="1:27" ht="21" customHeight="1" x14ac:dyDescent="0.25">
      <c r="A357" s="34">
        <v>353</v>
      </c>
      <c r="B357" s="95" t="s">
        <v>439</v>
      </c>
      <c r="C357" s="57" t="s">
        <v>702</v>
      </c>
      <c r="D357" s="58" t="s">
        <v>343</v>
      </c>
      <c r="E357" s="56" t="s">
        <v>8</v>
      </c>
      <c r="F357" s="56" t="s">
        <v>14</v>
      </c>
      <c r="G357" s="60">
        <v>18.5</v>
      </c>
      <c r="H357" s="59">
        <v>1</v>
      </c>
      <c r="I357" s="59"/>
      <c r="J357" s="57" t="s">
        <v>108</v>
      </c>
      <c r="K357" s="106">
        <v>328</v>
      </c>
      <c r="N357" s="78"/>
      <c r="O357" s="78"/>
      <c r="Q357" s="15"/>
      <c r="U357" s="99" t="str">
        <f t="shared" si="33"/>
        <v>Thắm</v>
      </c>
      <c r="V357" s="49" t="str">
        <f t="shared" si="37"/>
        <v>Thắm10A7</v>
      </c>
      <c r="W357" s="2">
        <f>COUNTIF($V$5:$V$465,V357)</f>
        <v>1</v>
      </c>
      <c r="X357" s="49" t="str">
        <f t="shared" si="34"/>
        <v>Lê Thị</v>
      </c>
      <c r="Y357" s="99" t="str">
        <f t="shared" si="38"/>
        <v>Thị</v>
      </c>
      <c r="Z357" s="49" t="str">
        <f t="shared" si="35"/>
        <v>Thị Thắm10A7</v>
      </c>
      <c r="AA357" s="49">
        <f t="shared" si="36"/>
        <v>1</v>
      </c>
    </row>
    <row r="358" spans="1:27" ht="21" customHeight="1" x14ac:dyDescent="0.25">
      <c r="A358" s="34">
        <v>354</v>
      </c>
      <c r="B358" s="95" t="s">
        <v>437</v>
      </c>
      <c r="C358" s="57" t="s">
        <v>836</v>
      </c>
      <c r="D358" s="58" t="s">
        <v>187</v>
      </c>
      <c r="E358" s="56" t="s">
        <v>10</v>
      </c>
      <c r="F358" s="56" t="s">
        <v>14</v>
      </c>
      <c r="G358" s="60">
        <v>20.25</v>
      </c>
      <c r="H358" s="59">
        <v>1</v>
      </c>
      <c r="I358" s="59"/>
      <c r="J358" s="57" t="s">
        <v>83</v>
      </c>
      <c r="K358" s="106">
        <v>331</v>
      </c>
      <c r="N358" s="78"/>
      <c r="O358" s="78"/>
      <c r="Q358" s="15"/>
      <c r="U358" s="99" t="str">
        <f t="shared" si="33"/>
        <v>Thắng</v>
      </c>
      <c r="V358" s="49" t="str">
        <f t="shared" si="37"/>
        <v>Thắng10A7</v>
      </c>
      <c r="W358" s="2">
        <f>COUNTIF($V$5:$V$465,V358)</f>
        <v>1</v>
      </c>
      <c r="X358" s="49" t="str">
        <f t="shared" si="34"/>
        <v>Phạm Nguyễn Thành</v>
      </c>
      <c r="Y358" s="99" t="str">
        <f t="shared" si="38"/>
        <v>Thành</v>
      </c>
      <c r="Z358" s="49" t="str">
        <f t="shared" si="35"/>
        <v>Thành Thắng10A7</v>
      </c>
      <c r="AA358" s="49">
        <f t="shared" si="36"/>
        <v>1</v>
      </c>
    </row>
    <row r="359" spans="1:27" ht="21" customHeight="1" x14ac:dyDescent="0.25">
      <c r="A359" s="34">
        <v>355</v>
      </c>
      <c r="B359" s="95" t="s">
        <v>437</v>
      </c>
      <c r="C359" s="57" t="s">
        <v>719</v>
      </c>
      <c r="D359" s="58" t="s">
        <v>354</v>
      </c>
      <c r="E359" s="56" t="s">
        <v>8</v>
      </c>
      <c r="F359" s="56" t="s">
        <v>14</v>
      </c>
      <c r="G359" s="60">
        <v>24.25</v>
      </c>
      <c r="H359" s="59">
        <v>2</v>
      </c>
      <c r="I359" s="59"/>
      <c r="J359" s="57" t="s">
        <v>171</v>
      </c>
      <c r="K359" s="106">
        <v>344</v>
      </c>
      <c r="N359" s="78"/>
      <c r="O359" s="78"/>
      <c r="Q359" s="15"/>
      <c r="U359" s="99" t="str">
        <f t="shared" si="33"/>
        <v>Thư</v>
      </c>
      <c r="V359" s="49" t="str">
        <f t="shared" si="37"/>
        <v>Thư10A7</v>
      </c>
      <c r="W359" s="2">
        <f>COUNTIF($V$5:$V$469,V359)</f>
        <v>1</v>
      </c>
      <c r="X359" s="49" t="str">
        <f t="shared" si="34"/>
        <v>Đinh Thị Anh</v>
      </c>
      <c r="Y359" s="99" t="str">
        <f t="shared" si="38"/>
        <v>Anh</v>
      </c>
      <c r="Z359" s="49" t="str">
        <f t="shared" si="35"/>
        <v>Anh Thư10A7</v>
      </c>
      <c r="AA359" s="49">
        <f t="shared" si="36"/>
        <v>1</v>
      </c>
    </row>
    <row r="360" spans="1:27" ht="21" customHeight="1" x14ac:dyDescent="0.25">
      <c r="A360" s="34">
        <v>356</v>
      </c>
      <c r="B360" s="95" t="s">
        <v>437</v>
      </c>
      <c r="C360" s="57" t="s">
        <v>888</v>
      </c>
      <c r="D360" s="58" t="s">
        <v>367</v>
      </c>
      <c r="E360" s="56" t="s">
        <v>8</v>
      </c>
      <c r="F360" s="56" t="s">
        <v>14</v>
      </c>
      <c r="G360" s="60">
        <v>23</v>
      </c>
      <c r="H360" s="59">
        <v>2</v>
      </c>
      <c r="I360" s="59"/>
      <c r="J360" s="57" t="s">
        <v>68</v>
      </c>
      <c r="K360" s="106">
        <v>366</v>
      </c>
      <c r="N360" s="78"/>
      <c r="O360" s="78"/>
      <c r="Q360" s="15"/>
      <c r="U360" s="99" t="str">
        <f t="shared" si="33"/>
        <v>Tiên</v>
      </c>
      <c r="V360" s="49" t="str">
        <f t="shared" si="37"/>
        <v>Tiên10A7</v>
      </c>
      <c r="W360" s="2">
        <f>COUNTIF($V$5:$V$465,V360)</f>
        <v>1</v>
      </c>
      <c r="X360" s="49" t="str">
        <f t="shared" si="34"/>
        <v>Dương Cát</v>
      </c>
      <c r="Y360" s="99" t="str">
        <f t="shared" si="38"/>
        <v>Cát</v>
      </c>
      <c r="Z360" s="49" t="str">
        <f t="shared" si="35"/>
        <v>Cát Tiên10A7</v>
      </c>
      <c r="AA360" s="49">
        <f t="shared" si="36"/>
        <v>1</v>
      </c>
    </row>
    <row r="361" spans="1:27" ht="21" customHeight="1" x14ac:dyDescent="0.25">
      <c r="A361" s="34">
        <v>357</v>
      </c>
      <c r="B361" s="95" t="s">
        <v>438</v>
      </c>
      <c r="C361" s="57" t="s">
        <v>591</v>
      </c>
      <c r="D361" s="58" t="s">
        <v>198</v>
      </c>
      <c r="E361" s="56" t="s">
        <v>10</v>
      </c>
      <c r="F361" s="56" t="s">
        <v>14</v>
      </c>
      <c r="G361" s="60">
        <v>18.25</v>
      </c>
      <c r="H361" s="59">
        <v>2</v>
      </c>
      <c r="I361" s="59"/>
      <c r="J361" s="57" t="s">
        <v>68</v>
      </c>
      <c r="K361" s="106">
        <v>378</v>
      </c>
      <c r="N361" s="78"/>
      <c r="O361" s="78"/>
      <c r="U361" s="99" t="str">
        <f t="shared" si="33"/>
        <v>Tiến</v>
      </c>
      <c r="V361" s="49" t="str">
        <f t="shared" si="37"/>
        <v>Tiến10A7</v>
      </c>
      <c r="W361" s="2">
        <f>COUNTIF($V$5:$V$465,V361)</f>
        <v>1</v>
      </c>
      <c r="X361" s="49" t="str">
        <f t="shared" si="34"/>
        <v>Võ Đặng Hoài</v>
      </c>
      <c r="Y361" s="99" t="str">
        <f t="shared" si="38"/>
        <v>Hoài</v>
      </c>
      <c r="Z361" s="49" t="str">
        <f t="shared" si="35"/>
        <v>Hoài Tiến10A7</v>
      </c>
      <c r="AA361" s="49">
        <f t="shared" si="36"/>
        <v>1</v>
      </c>
    </row>
    <row r="362" spans="1:27" ht="21" customHeight="1" x14ac:dyDescent="0.25">
      <c r="A362" s="34">
        <v>358</v>
      </c>
      <c r="B362" s="95" t="s">
        <v>459</v>
      </c>
      <c r="C362" s="57" t="s">
        <v>792</v>
      </c>
      <c r="D362" s="58" t="s">
        <v>291</v>
      </c>
      <c r="E362" s="56" t="s">
        <v>8</v>
      </c>
      <c r="F362" s="56" t="s">
        <v>14</v>
      </c>
      <c r="G362" s="60">
        <v>19.5</v>
      </c>
      <c r="H362" s="59">
        <v>3</v>
      </c>
      <c r="I362" s="59"/>
      <c r="J362" s="57" t="s">
        <v>68</v>
      </c>
      <c r="K362" s="106">
        <v>387</v>
      </c>
      <c r="N362" s="78"/>
      <c r="O362" s="78"/>
      <c r="Q362" s="15"/>
      <c r="U362" s="99" t="str">
        <f t="shared" si="33"/>
        <v>Trâm</v>
      </c>
      <c r="V362" s="49" t="str">
        <f t="shared" si="37"/>
        <v>Trâm10A7</v>
      </c>
      <c r="W362" s="2">
        <f>COUNTIF($V$5:$V$465,V362)</f>
        <v>2</v>
      </c>
      <c r="X362" s="49" t="str">
        <f t="shared" si="34"/>
        <v>Đặng Ngọc Minh</v>
      </c>
      <c r="Y362" s="99" t="str">
        <f t="shared" si="38"/>
        <v>Minh</v>
      </c>
      <c r="Z362" s="49" t="str">
        <f t="shared" si="35"/>
        <v>Minh Trâm10A7</v>
      </c>
      <c r="AA362" s="49">
        <f t="shared" si="36"/>
        <v>1</v>
      </c>
    </row>
    <row r="363" spans="1:27" ht="21" customHeight="1" x14ac:dyDescent="0.25">
      <c r="A363" s="34">
        <v>359</v>
      </c>
      <c r="B363" s="95" t="s">
        <v>437</v>
      </c>
      <c r="C363" s="57" t="s">
        <v>839</v>
      </c>
      <c r="D363" s="58" t="s">
        <v>347</v>
      </c>
      <c r="E363" s="56" t="s">
        <v>8</v>
      </c>
      <c r="F363" s="56" t="s">
        <v>14</v>
      </c>
      <c r="G363" s="60">
        <v>29.5</v>
      </c>
      <c r="H363" s="59">
        <v>1</v>
      </c>
      <c r="I363" s="59"/>
      <c r="J363" s="57" t="s">
        <v>68</v>
      </c>
      <c r="K363" s="106">
        <v>391</v>
      </c>
      <c r="N363" s="78"/>
      <c r="O363" s="78"/>
      <c r="Q363" s="15"/>
      <c r="U363" s="99" t="str">
        <f t="shared" si="33"/>
        <v>Trâm</v>
      </c>
      <c r="V363" s="49" t="str">
        <f t="shared" si="37"/>
        <v>Trâm10A7</v>
      </c>
      <c r="W363" s="2">
        <f>COUNTIF($V$5:$V$465,V363)</f>
        <v>2</v>
      </c>
      <c r="X363" s="49" t="str">
        <f t="shared" si="34"/>
        <v>Trần Thị Ngọc</v>
      </c>
      <c r="Y363" s="99" t="str">
        <f t="shared" si="38"/>
        <v>Ngọc</v>
      </c>
      <c r="Z363" s="49" t="str">
        <f t="shared" si="35"/>
        <v>Ngọc Trâm10A7</v>
      </c>
      <c r="AA363" s="49">
        <f t="shared" si="36"/>
        <v>1</v>
      </c>
    </row>
    <row r="364" spans="1:27" ht="21" customHeight="1" x14ac:dyDescent="0.25">
      <c r="A364" s="34">
        <v>360</v>
      </c>
      <c r="B364" s="95" t="s">
        <v>437</v>
      </c>
      <c r="C364" s="57" t="s">
        <v>889</v>
      </c>
      <c r="D364" s="58" t="s">
        <v>380</v>
      </c>
      <c r="E364" s="56" t="s">
        <v>10</v>
      </c>
      <c r="F364" s="56" t="s">
        <v>14</v>
      </c>
      <c r="G364" s="60">
        <v>23.5</v>
      </c>
      <c r="H364" s="59">
        <v>1</v>
      </c>
      <c r="I364" s="59"/>
      <c r="J364" s="57" t="s">
        <v>68</v>
      </c>
      <c r="K364" s="106">
        <v>409</v>
      </c>
      <c r="N364" s="78"/>
      <c r="O364" s="78"/>
      <c r="Q364" s="15"/>
      <c r="U364" s="99" t="str">
        <f t="shared" si="33"/>
        <v>Tuân</v>
      </c>
      <c r="V364" s="49" t="str">
        <f t="shared" si="37"/>
        <v>Tuân10A7</v>
      </c>
      <c r="W364" s="2">
        <f>COUNTIF($V$5:$V$469,V364)</f>
        <v>1</v>
      </c>
      <c r="X364" s="49" t="str">
        <f t="shared" si="34"/>
        <v>Võ Thành</v>
      </c>
      <c r="Y364" s="99" t="str">
        <f t="shared" si="38"/>
        <v>Thành</v>
      </c>
      <c r="Z364" s="49" t="str">
        <f t="shared" si="35"/>
        <v>Thành Tuân10A7</v>
      </c>
      <c r="AA364" s="49">
        <f t="shared" si="36"/>
        <v>1</v>
      </c>
    </row>
    <row r="365" spans="1:27" ht="21" customHeight="1" x14ac:dyDescent="0.25">
      <c r="A365" s="34">
        <v>361</v>
      </c>
      <c r="B365" s="95" t="s">
        <v>437</v>
      </c>
      <c r="C365" s="57" t="s">
        <v>841</v>
      </c>
      <c r="D365" s="58" t="s">
        <v>221</v>
      </c>
      <c r="E365" s="56" t="s">
        <v>8</v>
      </c>
      <c r="F365" s="56" t="s">
        <v>14</v>
      </c>
      <c r="G365" s="60">
        <v>24.5</v>
      </c>
      <c r="H365" s="59">
        <v>2</v>
      </c>
      <c r="I365" s="59"/>
      <c r="J365" s="57" t="s">
        <v>68</v>
      </c>
      <c r="K365" s="106">
        <v>418</v>
      </c>
      <c r="N365" s="78"/>
      <c r="O365" s="78"/>
      <c r="Q365" s="15"/>
      <c r="U365" s="99" t="str">
        <f t="shared" si="33"/>
        <v>Uyên</v>
      </c>
      <c r="V365" s="49" t="str">
        <f t="shared" si="37"/>
        <v>Uyên10A7</v>
      </c>
      <c r="W365" s="2">
        <f>COUNTIF($V$5:$V$465,V365)</f>
        <v>2</v>
      </c>
      <c r="X365" s="49" t="str">
        <f t="shared" si="34"/>
        <v>Đào Nguyễn Phượng</v>
      </c>
      <c r="Y365" s="99" t="str">
        <f t="shared" si="38"/>
        <v>Phượng</v>
      </c>
      <c r="Z365" s="49" t="str">
        <f t="shared" si="35"/>
        <v>Phượng Uyên10A7</v>
      </c>
      <c r="AA365" s="49">
        <f t="shared" si="36"/>
        <v>1</v>
      </c>
    </row>
    <row r="366" spans="1:27" ht="21" customHeight="1" x14ac:dyDescent="0.25">
      <c r="A366" s="34">
        <v>362</v>
      </c>
      <c r="B366" s="95" t="s">
        <v>439</v>
      </c>
      <c r="C366" s="57" t="s">
        <v>738</v>
      </c>
      <c r="D366" s="58" t="s">
        <v>385</v>
      </c>
      <c r="E366" s="56" t="s">
        <v>8</v>
      </c>
      <c r="F366" s="56" t="s">
        <v>14</v>
      </c>
      <c r="G366" s="60">
        <v>21.75</v>
      </c>
      <c r="H366" s="59">
        <v>2</v>
      </c>
      <c r="I366" s="59"/>
      <c r="J366" s="57" t="s">
        <v>68</v>
      </c>
      <c r="K366" s="106">
        <v>420</v>
      </c>
      <c r="N366" s="78"/>
      <c r="O366" s="78"/>
      <c r="Q366" s="15"/>
      <c r="U366" s="99" t="str">
        <f t="shared" si="33"/>
        <v>Uyên</v>
      </c>
      <c r="V366" s="49" t="str">
        <f t="shared" si="37"/>
        <v>Uyên10A7</v>
      </c>
      <c r="W366" s="2">
        <f>COUNTIF($V$5:$V$465,V366)</f>
        <v>2</v>
      </c>
      <c r="X366" s="49" t="str">
        <f t="shared" si="34"/>
        <v>Đỗ Hoàng Duy</v>
      </c>
      <c r="Y366" s="99" t="str">
        <f t="shared" si="38"/>
        <v>Duy</v>
      </c>
      <c r="Z366" s="49" t="str">
        <f t="shared" si="35"/>
        <v>Duy Uyên10A7</v>
      </c>
      <c r="AA366" s="49">
        <f t="shared" si="36"/>
        <v>1</v>
      </c>
    </row>
    <row r="367" spans="1:27" ht="21" customHeight="1" x14ac:dyDescent="0.25">
      <c r="A367" s="34">
        <v>363</v>
      </c>
      <c r="B367" s="95" t="s">
        <v>438</v>
      </c>
      <c r="C367" s="57" t="s">
        <v>680</v>
      </c>
      <c r="D367" s="58" t="s">
        <v>386</v>
      </c>
      <c r="E367" s="56" t="s">
        <v>8</v>
      </c>
      <c r="F367" s="56" t="s">
        <v>14</v>
      </c>
      <c r="G367" s="60">
        <v>21.25</v>
      </c>
      <c r="H367" s="59">
        <v>1</v>
      </c>
      <c r="I367" s="59"/>
      <c r="J367" s="57" t="s">
        <v>68</v>
      </c>
      <c r="K367" s="106">
        <v>424</v>
      </c>
      <c r="N367" s="78"/>
      <c r="O367" s="78"/>
      <c r="Q367" s="15"/>
      <c r="U367" s="99" t="str">
        <f t="shared" si="33"/>
        <v>Vi</v>
      </c>
      <c r="V367" s="49" t="str">
        <f t="shared" si="37"/>
        <v>Vi10A7</v>
      </c>
      <c r="W367" s="2">
        <f>COUNTIF($V$5:$V$465,V367)</f>
        <v>1</v>
      </c>
      <c r="X367" s="49" t="str">
        <f t="shared" si="34"/>
        <v>Phạm Ngọc Thanh</v>
      </c>
      <c r="Y367" s="99" t="str">
        <f t="shared" si="38"/>
        <v>Thanh</v>
      </c>
      <c r="Z367" s="49" t="str">
        <f t="shared" si="35"/>
        <v>Thanh Vi10A7</v>
      </c>
      <c r="AA367" s="49">
        <f t="shared" si="36"/>
        <v>1</v>
      </c>
    </row>
    <row r="368" spans="1:27" ht="21" customHeight="1" x14ac:dyDescent="0.25">
      <c r="A368" s="34">
        <v>364</v>
      </c>
      <c r="B368" s="95" t="s">
        <v>439</v>
      </c>
      <c r="C368" s="57" t="s">
        <v>665</v>
      </c>
      <c r="D368" s="58" t="s">
        <v>395</v>
      </c>
      <c r="E368" s="56" t="s">
        <v>8</v>
      </c>
      <c r="F368" s="56" t="s">
        <v>14</v>
      </c>
      <c r="G368" s="60">
        <v>23</v>
      </c>
      <c r="H368" s="59">
        <v>1</v>
      </c>
      <c r="I368" s="59"/>
      <c r="J368" s="57" t="s">
        <v>68</v>
      </c>
      <c r="K368" s="106">
        <v>444</v>
      </c>
      <c r="N368" s="78"/>
      <c r="O368" s="78"/>
      <c r="Q368" s="15"/>
      <c r="U368" s="99" t="str">
        <f t="shared" si="33"/>
        <v>Vy</v>
      </c>
      <c r="V368" s="49" t="str">
        <f t="shared" si="37"/>
        <v>Vy10A7</v>
      </c>
      <c r="W368" s="2">
        <f>COUNTIF($V$5:$V$465,V368)</f>
        <v>1</v>
      </c>
      <c r="X368" s="49" t="str">
        <f t="shared" si="34"/>
        <v>Trần Ngọc Trà</v>
      </c>
      <c r="Y368" s="99" t="str">
        <f t="shared" si="38"/>
        <v>Trà</v>
      </c>
      <c r="Z368" s="49" t="str">
        <f t="shared" si="35"/>
        <v>Trà Vy10A7</v>
      </c>
      <c r="AA368" s="49">
        <f t="shared" si="36"/>
        <v>1</v>
      </c>
    </row>
    <row r="369" spans="1:27" ht="21" customHeight="1" x14ac:dyDescent="0.25">
      <c r="A369" s="34">
        <v>365</v>
      </c>
      <c r="B369" s="95" t="s">
        <v>439</v>
      </c>
      <c r="C369" s="57" t="s">
        <v>131</v>
      </c>
      <c r="D369" s="58" t="s">
        <v>399</v>
      </c>
      <c r="E369" s="56" t="s">
        <v>8</v>
      </c>
      <c r="F369" s="56" t="s">
        <v>14</v>
      </c>
      <c r="G369" s="60">
        <v>24</v>
      </c>
      <c r="H369" s="59">
        <v>1</v>
      </c>
      <c r="I369" s="59"/>
      <c r="J369" s="57" t="s">
        <v>79</v>
      </c>
      <c r="K369" s="106">
        <v>453</v>
      </c>
      <c r="N369" s="78"/>
      <c r="O369" s="78"/>
      <c r="Q369" s="15"/>
      <c r="U369" s="99" t="str">
        <f t="shared" si="33"/>
        <v>Ý</v>
      </c>
      <c r="V369" s="49" t="str">
        <f t="shared" si="37"/>
        <v>Ý10A7</v>
      </c>
      <c r="W369" s="2">
        <f>COUNTIF($V$5:$V$469,V369)</f>
        <v>1</v>
      </c>
      <c r="X369" s="49" t="str">
        <f t="shared" si="34"/>
        <v>Trần Thị Như</v>
      </c>
      <c r="Y369" s="99" t="str">
        <f t="shared" si="38"/>
        <v>Như</v>
      </c>
      <c r="Z369" s="49" t="str">
        <f t="shared" si="35"/>
        <v>Như Ý10A7</v>
      </c>
      <c r="AA369" s="49">
        <f t="shared" si="36"/>
        <v>1</v>
      </c>
    </row>
    <row r="370" spans="1:27" ht="21" customHeight="1" x14ac:dyDescent="0.25">
      <c r="A370" s="34">
        <v>366</v>
      </c>
      <c r="B370" s="95" t="s">
        <v>437</v>
      </c>
      <c r="C370" s="57" t="s">
        <v>824</v>
      </c>
      <c r="D370" s="58" t="s">
        <v>197</v>
      </c>
      <c r="E370" s="56" t="s">
        <v>8</v>
      </c>
      <c r="F370" s="56" t="s">
        <v>58</v>
      </c>
      <c r="G370" s="60">
        <v>19.75</v>
      </c>
      <c r="H370" s="59">
        <v>1</v>
      </c>
      <c r="I370" s="59"/>
      <c r="J370" s="57" t="s">
        <v>68</v>
      </c>
      <c r="K370" s="106">
        <v>1</v>
      </c>
      <c r="N370" s="78"/>
      <c r="O370" s="78"/>
      <c r="Q370" s="15"/>
      <c r="U370" s="99" t="str">
        <f t="shared" si="33"/>
        <v>An</v>
      </c>
      <c r="V370" s="49" t="str">
        <f t="shared" si="37"/>
        <v>An10A8</v>
      </c>
      <c r="W370" s="2">
        <f>COUNTIF($V$5:$V$465,V370)</f>
        <v>1</v>
      </c>
      <c r="X370" s="49" t="str">
        <f t="shared" si="34"/>
        <v>Võ Nhật</v>
      </c>
      <c r="Y370" s="99" t="str">
        <f t="shared" si="38"/>
        <v>Nhật</v>
      </c>
      <c r="Z370" s="49" t="str">
        <f t="shared" si="35"/>
        <v>Nhật An10A8</v>
      </c>
      <c r="AA370" s="49">
        <f t="shared" si="36"/>
        <v>1</v>
      </c>
    </row>
    <row r="371" spans="1:27" ht="21" customHeight="1" x14ac:dyDescent="0.25">
      <c r="A371" s="34">
        <v>367</v>
      </c>
      <c r="B371" s="95" t="s">
        <v>437</v>
      </c>
      <c r="C371" s="57" t="s">
        <v>837</v>
      </c>
      <c r="D371" s="58" t="s">
        <v>203</v>
      </c>
      <c r="E371" s="56" t="s">
        <v>10</v>
      </c>
      <c r="F371" s="56" t="s">
        <v>58</v>
      </c>
      <c r="G371" s="60">
        <v>20</v>
      </c>
      <c r="H371" s="59">
        <v>1</v>
      </c>
      <c r="I371" s="59"/>
      <c r="J371" s="57" t="s">
        <v>68</v>
      </c>
      <c r="K371" s="106">
        <v>10</v>
      </c>
      <c r="N371" s="78"/>
      <c r="O371" s="78"/>
      <c r="Q371" s="15"/>
      <c r="U371" s="99" t="str">
        <f t="shared" si="33"/>
        <v>Anh</v>
      </c>
      <c r="V371" s="49" t="str">
        <f t="shared" si="37"/>
        <v>Anh10A8</v>
      </c>
      <c r="W371" s="2">
        <f>COUNTIF($V$5:$V$465,V371)</f>
        <v>1</v>
      </c>
      <c r="X371" s="49" t="str">
        <f t="shared" si="34"/>
        <v>Nguyễn Tuấn</v>
      </c>
      <c r="Y371" s="99" t="str">
        <f t="shared" si="38"/>
        <v>Tuấn</v>
      </c>
      <c r="Z371" s="49" t="str">
        <f t="shared" si="35"/>
        <v>Tuấn Anh10A8</v>
      </c>
      <c r="AA371" s="49">
        <f t="shared" si="36"/>
        <v>1</v>
      </c>
    </row>
    <row r="372" spans="1:27" ht="21" customHeight="1" x14ac:dyDescent="0.25">
      <c r="A372" s="34">
        <v>368</v>
      </c>
      <c r="B372" s="95" t="s">
        <v>438</v>
      </c>
      <c r="C372" s="57" t="s">
        <v>730</v>
      </c>
      <c r="D372" s="58" t="s">
        <v>199</v>
      </c>
      <c r="E372" s="56" t="s">
        <v>8</v>
      </c>
      <c r="F372" s="56" t="s">
        <v>58</v>
      </c>
      <c r="G372" s="60">
        <v>22.5</v>
      </c>
      <c r="H372" s="59">
        <v>2</v>
      </c>
      <c r="I372" s="59"/>
      <c r="J372" s="57" t="s">
        <v>100</v>
      </c>
      <c r="K372" s="106">
        <v>17</v>
      </c>
      <c r="N372" s="78"/>
      <c r="O372" s="78"/>
      <c r="Q372" s="15"/>
      <c r="U372" s="99" t="str">
        <f t="shared" si="33"/>
        <v>Ân</v>
      </c>
      <c r="V372" s="49" t="str">
        <f t="shared" si="37"/>
        <v>Ân10A8</v>
      </c>
      <c r="W372" s="2">
        <f>COUNTIF($V$5:$V$465,V372)</f>
        <v>1</v>
      </c>
      <c r="X372" s="49" t="str">
        <f t="shared" si="34"/>
        <v>Lê Nhật Trúc</v>
      </c>
      <c r="Y372" s="99" t="str">
        <f t="shared" si="38"/>
        <v>Trúc</v>
      </c>
      <c r="Z372" s="49" t="str">
        <f t="shared" si="35"/>
        <v>Trúc Ân10A8</v>
      </c>
      <c r="AA372" s="49">
        <f t="shared" si="36"/>
        <v>1</v>
      </c>
    </row>
    <row r="373" spans="1:27" ht="21" customHeight="1" x14ac:dyDescent="0.25">
      <c r="A373" s="34">
        <v>369</v>
      </c>
      <c r="B373" s="95" t="s">
        <v>438</v>
      </c>
      <c r="C373" s="57" t="s">
        <v>486</v>
      </c>
      <c r="D373" s="58" t="s">
        <v>215</v>
      </c>
      <c r="E373" s="56" t="s">
        <v>10</v>
      </c>
      <c r="F373" s="56" t="s">
        <v>58</v>
      </c>
      <c r="G373" s="60">
        <v>23.25</v>
      </c>
      <c r="H373" s="59">
        <v>1</v>
      </c>
      <c r="I373" s="59"/>
      <c r="J373" s="57" t="s">
        <v>68</v>
      </c>
      <c r="K373" s="106">
        <v>26</v>
      </c>
      <c r="N373" s="78"/>
      <c r="O373" s="78"/>
      <c r="Q373" s="15"/>
      <c r="U373" s="99" t="str">
        <f t="shared" si="33"/>
        <v>Chương</v>
      </c>
      <c r="V373" s="49" t="str">
        <f t="shared" si="37"/>
        <v>Chương10A8</v>
      </c>
      <c r="W373" s="2">
        <f>COUNTIF($V$5:$V$465,V373)</f>
        <v>1</v>
      </c>
      <c r="X373" s="49" t="str">
        <f t="shared" si="34"/>
        <v>Phạm Hoàng</v>
      </c>
      <c r="Y373" s="99" t="str">
        <f t="shared" si="38"/>
        <v>Hoàng</v>
      </c>
      <c r="Z373" s="49" t="str">
        <f t="shared" si="35"/>
        <v>Hoàng Chương10A8</v>
      </c>
      <c r="AA373" s="49">
        <f t="shared" si="36"/>
        <v>1</v>
      </c>
    </row>
    <row r="374" spans="1:27" ht="21" customHeight="1" x14ac:dyDescent="0.25">
      <c r="A374" s="34">
        <v>370</v>
      </c>
      <c r="B374" s="95" t="s">
        <v>439</v>
      </c>
      <c r="C374" s="57" t="s">
        <v>527</v>
      </c>
      <c r="D374" s="58" t="s">
        <v>216</v>
      </c>
      <c r="E374" s="56" t="s">
        <v>10</v>
      </c>
      <c r="F374" s="56" t="s">
        <v>58</v>
      </c>
      <c r="G374" s="60">
        <v>18.75</v>
      </c>
      <c r="H374" s="59">
        <v>1</v>
      </c>
      <c r="I374" s="59"/>
      <c r="J374" s="57" t="s">
        <v>68</v>
      </c>
      <c r="K374" s="106">
        <v>29</v>
      </c>
      <c r="N374" s="78"/>
      <c r="O374" s="78"/>
      <c r="Q374" s="15"/>
      <c r="U374" s="99" t="str">
        <f t="shared" si="33"/>
        <v>Cường</v>
      </c>
      <c r="V374" s="49" t="str">
        <f t="shared" si="37"/>
        <v>Cường10A8</v>
      </c>
      <c r="W374" s="2">
        <f>COUNTIF($V$5:$V$469,V374)</f>
        <v>1</v>
      </c>
      <c r="X374" s="49" t="str">
        <f t="shared" si="34"/>
        <v>Đào Duy</v>
      </c>
      <c r="Y374" s="99" t="str">
        <f t="shared" si="38"/>
        <v>Duy</v>
      </c>
      <c r="Z374" s="49" t="str">
        <f t="shared" si="35"/>
        <v>Duy Cường10A8</v>
      </c>
      <c r="AA374" s="49">
        <f t="shared" si="36"/>
        <v>1</v>
      </c>
    </row>
    <row r="375" spans="1:27" ht="21" customHeight="1" x14ac:dyDescent="0.25">
      <c r="A375" s="34">
        <v>371</v>
      </c>
      <c r="B375" s="95" t="s">
        <v>439</v>
      </c>
      <c r="C375" s="57" t="s">
        <v>504</v>
      </c>
      <c r="D375" s="58" t="s">
        <v>232</v>
      </c>
      <c r="E375" s="56" t="s">
        <v>10</v>
      </c>
      <c r="F375" s="56" t="s">
        <v>58</v>
      </c>
      <c r="G375" s="60">
        <v>21.25</v>
      </c>
      <c r="H375" s="59">
        <v>1</v>
      </c>
      <c r="I375" s="59"/>
      <c r="J375" s="57" t="s">
        <v>79</v>
      </c>
      <c r="K375" s="106">
        <v>40</v>
      </c>
      <c r="N375" s="78"/>
      <c r="O375" s="78"/>
      <c r="Q375" s="15"/>
      <c r="U375" s="99" t="str">
        <f t="shared" si="33"/>
        <v>Duy</v>
      </c>
      <c r="V375" s="49" t="str">
        <f t="shared" si="37"/>
        <v>Duy10A8</v>
      </c>
      <c r="W375" s="2">
        <f>COUNTIF($V$5:$V$465,V375)</f>
        <v>2</v>
      </c>
      <c r="X375" s="49" t="str">
        <f t="shared" si="34"/>
        <v>Phạm Đức</v>
      </c>
      <c r="Y375" s="99" t="str">
        <f t="shared" si="38"/>
        <v>Đức</v>
      </c>
      <c r="Z375" s="49" t="str">
        <f t="shared" si="35"/>
        <v>Đức Duy10A8</v>
      </c>
      <c r="AA375" s="49">
        <f t="shared" si="36"/>
        <v>1</v>
      </c>
    </row>
    <row r="376" spans="1:27" ht="21" customHeight="1" x14ac:dyDescent="0.25">
      <c r="A376" s="34">
        <v>372</v>
      </c>
      <c r="B376" s="95" t="s">
        <v>438</v>
      </c>
      <c r="C376" s="57" t="s">
        <v>559</v>
      </c>
      <c r="D376" s="58" t="s">
        <v>233</v>
      </c>
      <c r="E376" s="56" t="s">
        <v>10</v>
      </c>
      <c r="F376" s="56" t="s">
        <v>58</v>
      </c>
      <c r="G376" s="60">
        <v>23</v>
      </c>
      <c r="H376" s="59">
        <v>2</v>
      </c>
      <c r="I376" s="59"/>
      <c r="J376" s="57" t="s">
        <v>97</v>
      </c>
      <c r="K376" s="106">
        <v>43</v>
      </c>
      <c r="N376" s="78"/>
      <c r="O376" s="78"/>
      <c r="Q376" s="15"/>
      <c r="U376" s="99" t="str">
        <f t="shared" si="33"/>
        <v>Duy</v>
      </c>
      <c r="V376" s="49" t="str">
        <f t="shared" si="37"/>
        <v>Duy10A8</v>
      </c>
      <c r="W376" s="2">
        <f>COUNTIF($V$5:$V$465,V376)</f>
        <v>2</v>
      </c>
      <c r="X376" s="49" t="str">
        <f t="shared" si="34"/>
        <v>Trần Quốc</v>
      </c>
      <c r="Y376" s="99" t="str">
        <f t="shared" si="38"/>
        <v>Quốc</v>
      </c>
      <c r="Z376" s="49" t="str">
        <f t="shared" si="35"/>
        <v>Quốc Duy10A8</v>
      </c>
      <c r="AA376" s="49">
        <f t="shared" si="36"/>
        <v>1</v>
      </c>
    </row>
    <row r="377" spans="1:27" ht="21" customHeight="1" x14ac:dyDescent="0.25">
      <c r="A377" s="34">
        <v>373</v>
      </c>
      <c r="B377" s="95" t="s">
        <v>437</v>
      </c>
      <c r="C377" s="57" t="s">
        <v>820</v>
      </c>
      <c r="D377" s="58" t="s">
        <v>230</v>
      </c>
      <c r="E377" s="56" t="s">
        <v>8</v>
      </c>
      <c r="F377" s="56" t="s">
        <v>58</v>
      </c>
      <c r="G377" s="60">
        <v>23.25</v>
      </c>
      <c r="H377" s="59">
        <v>1</v>
      </c>
      <c r="I377" s="59"/>
      <c r="J377" s="57" t="s">
        <v>68</v>
      </c>
      <c r="K377" s="106">
        <v>46</v>
      </c>
      <c r="N377" s="78"/>
      <c r="O377" s="78"/>
      <c r="Q377" s="15"/>
      <c r="U377" s="99" t="str">
        <f t="shared" si="33"/>
        <v>Dương</v>
      </c>
      <c r="V377" s="49" t="str">
        <f t="shared" si="37"/>
        <v>Dương10A8</v>
      </c>
      <c r="W377" s="2">
        <f>COUNTIF($V$5:$V$465,V377)</f>
        <v>1</v>
      </c>
      <c r="X377" s="49" t="str">
        <f t="shared" si="34"/>
        <v>Lê Thị Thùy</v>
      </c>
      <c r="Y377" s="99" t="str">
        <f t="shared" si="38"/>
        <v>Thùy</v>
      </c>
      <c r="Z377" s="49" t="str">
        <f t="shared" si="35"/>
        <v>Thùy Dương10A8</v>
      </c>
      <c r="AA377" s="49">
        <f t="shared" si="36"/>
        <v>1</v>
      </c>
    </row>
    <row r="378" spans="1:27" ht="20.25" customHeight="1" x14ac:dyDescent="0.25">
      <c r="A378" s="34">
        <v>374</v>
      </c>
      <c r="B378" s="95" t="s">
        <v>434</v>
      </c>
      <c r="C378" s="57" t="s">
        <v>779</v>
      </c>
      <c r="D378" s="58" t="s">
        <v>184</v>
      </c>
      <c r="E378" s="56" t="s">
        <v>8</v>
      </c>
      <c r="F378" s="56" t="s">
        <v>58</v>
      </c>
      <c r="G378" s="60">
        <v>21.5</v>
      </c>
      <c r="H378" s="59">
        <v>3</v>
      </c>
      <c r="I378" s="59"/>
      <c r="J378" s="57" t="s">
        <v>68</v>
      </c>
      <c r="K378" s="106">
        <v>52</v>
      </c>
      <c r="N378" s="78"/>
      <c r="O378" s="78"/>
      <c r="Q378" s="15"/>
      <c r="U378" s="99" t="str">
        <f t="shared" si="33"/>
        <v>Đào</v>
      </c>
      <c r="V378" s="49" t="str">
        <f t="shared" si="37"/>
        <v>Đào10A8</v>
      </c>
      <c r="W378" s="2">
        <f>COUNTIF($V$5:$V$465,V378)</f>
        <v>1</v>
      </c>
      <c r="X378" s="49" t="str">
        <f t="shared" si="34"/>
        <v>Phạm Hồng</v>
      </c>
      <c r="Y378" s="99" t="str">
        <f t="shared" si="38"/>
        <v>Hồng</v>
      </c>
      <c r="Z378" s="49" t="str">
        <f t="shared" si="35"/>
        <v>Hồng Đào10A8</v>
      </c>
      <c r="AA378" s="49">
        <f t="shared" si="36"/>
        <v>1</v>
      </c>
    </row>
    <row r="379" spans="1:27" ht="21" customHeight="1" x14ac:dyDescent="0.25">
      <c r="A379" s="34">
        <v>375</v>
      </c>
      <c r="B379" s="95" t="s">
        <v>439</v>
      </c>
      <c r="C379" s="57" t="s">
        <v>475</v>
      </c>
      <c r="D379" s="58" t="s">
        <v>226</v>
      </c>
      <c r="E379" s="56" t="s">
        <v>10</v>
      </c>
      <c r="F379" s="56" t="s">
        <v>58</v>
      </c>
      <c r="G379" s="60">
        <v>25.5</v>
      </c>
      <c r="H379" s="59">
        <v>1</v>
      </c>
      <c r="I379" s="59"/>
      <c r="J379" s="57" t="s">
        <v>68</v>
      </c>
      <c r="K379" s="106">
        <v>61</v>
      </c>
      <c r="N379" s="78"/>
      <c r="O379" s="78"/>
      <c r="U379" s="99" t="str">
        <f t="shared" si="33"/>
        <v>Đức</v>
      </c>
      <c r="V379" s="49" t="str">
        <f t="shared" si="37"/>
        <v>Đức10A8</v>
      </c>
      <c r="W379" s="2">
        <f>COUNTIF($V$5:$V$469,V379)</f>
        <v>1</v>
      </c>
      <c r="X379" s="49" t="str">
        <f t="shared" si="34"/>
        <v>Nguyễn Xuân</v>
      </c>
      <c r="Y379" s="99" t="str">
        <f t="shared" si="38"/>
        <v>Xuân</v>
      </c>
      <c r="Z379" s="49" t="str">
        <f t="shared" si="35"/>
        <v>Xuân Đức10A8</v>
      </c>
      <c r="AA379" s="49">
        <f t="shared" si="36"/>
        <v>1</v>
      </c>
    </row>
    <row r="380" spans="1:27" ht="21" customHeight="1" x14ac:dyDescent="0.25">
      <c r="A380" s="34">
        <v>376</v>
      </c>
      <c r="B380" s="95" t="s">
        <v>439</v>
      </c>
      <c r="C380" s="57" t="s">
        <v>660</v>
      </c>
      <c r="D380" s="58" t="s">
        <v>243</v>
      </c>
      <c r="E380" s="56" t="s">
        <v>8</v>
      </c>
      <c r="F380" s="56" t="s">
        <v>58</v>
      </c>
      <c r="G380" s="60">
        <v>23.75</v>
      </c>
      <c r="H380" s="59">
        <v>1</v>
      </c>
      <c r="I380" s="59"/>
      <c r="J380" s="57" t="s">
        <v>68</v>
      </c>
      <c r="K380" s="106">
        <v>74</v>
      </c>
      <c r="N380" s="78"/>
      <c r="O380" s="78"/>
      <c r="Q380" s="15"/>
      <c r="U380" s="99" t="str">
        <f t="shared" si="33"/>
        <v>Hằng</v>
      </c>
      <c r="V380" s="49" t="str">
        <f t="shared" si="37"/>
        <v>Hằng10A8</v>
      </c>
      <c r="W380" s="2">
        <f>COUNTIF($V$5:$V$465,V380)</f>
        <v>1</v>
      </c>
      <c r="X380" s="49" t="str">
        <f t="shared" si="34"/>
        <v>Huỳnh Nguyễn Thanh</v>
      </c>
      <c r="Y380" s="99" t="str">
        <f t="shared" si="38"/>
        <v>Thanh</v>
      </c>
      <c r="Z380" s="49" t="str">
        <f t="shared" si="35"/>
        <v>Thanh Hằng10A8</v>
      </c>
      <c r="AA380" s="49">
        <f t="shared" si="36"/>
        <v>1</v>
      </c>
    </row>
    <row r="381" spans="1:27" ht="21" customHeight="1" x14ac:dyDescent="0.25">
      <c r="A381" s="34">
        <v>377</v>
      </c>
      <c r="B381" s="95" t="s">
        <v>438</v>
      </c>
      <c r="C381" s="57" t="s">
        <v>679</v>
      </c>
      <c r="D381" s="58" t="s">
        <v>254</v>
      </c>
      <c r="E381" s="56" t="s">
        <v>8</v>
      </c>
      <c r="F381" s="56" t="s">
        <v>58</v>
      </c>
      <c r="G381" s="60">
        <v>21.5</v>
      </c>
      <c r="H381" s="59">
        <v>1</v>
      </c>
      <c r="I381" s="59"/>
      <c r="J381" s="57" t="s">
        <v>155</v>
      </c>
      <c r="K381" s="106">
        <v>97</v>
      </c>
      <c r="N381" s="78"/>
      <c r="O381" s="78"/>
      <c r="Q381" s="15"/>
      <c r="U381" s="99" t="str">
        <f t="shared" si="33"/>
        <v>Hoa</v>
      </c>
      <c r="V381" s="49" t="str">
        <f t="shared" si="37"/>
        <v>Hoa10A8</v>
      </c>
      <c r="W381" s="2">
        <f>COUNTIF($V$5:$V$465,V381)</f>
        <v>1</v>
      </c>
      <c r="X381" s="49" t="str">
        <f t="shared" si="34"/>
        <v>Tạ Thị</v>
      </c>
      <c r="Y381" s="99" t="str">
        <f t="shared" si="38"/>
        <v>Thị</v>
      </c>
      <c r="Z381" s="49" t="str">
        <f t="shared" si="35"/>
        <v>Thị Hoa10A8</v>
      </c>
      <c r="AA381" s="49">
        <f t="shared" si="36"/>
        <v>1</v>
      </c>
    </row>
    <row r="382" spans="1:27" ht="21" customHeight="1" x14ac:dyDescent="0.25">
      <c r="A382" s="34">
        <v>378</v>
      </c>
      <c r="B382" s="95" t="s">
        <v>451</v>
      </c>
      <c r="C382" s="57" t="s">
        <v>608</v>
      </c>
      <c r="D382" s="58" t="s">
        <v>373</v>
      </c>
      <c r="E382" s="56" t="s">
        <v>10</v>
      </c>
      <c r="F382" s="56" t="s">
        <v>58</v>
      </c>
      <c r="G382" s="60">
        <v>22</v>
      </c>
      <c r="H382" s="59">
        <v>3</v>
      </c>
      <c r="I382" s="59"/>
      <c r="J382" s="57" t="s">
        <v>68</v>
      </c>
      <c r="K382" s="106">
        <v>115</v>
      </c>
      <c r="N382" s="78"/>
      <c r="O382" s="78"/>
      <c r="Q382" s="15"/>
      <c r="U382" s="99" t="str">
        <f t="shared" si="33"/>
        <v>Huy</v>
      </c>
      <c r="V382" s="49" t="str">
        <f t="shared" si="37"/>
        <v>Huy10A8</v>
      </c>
      <c r="W382" s="2">
        <f>COUNTIF($V$5:$V$465,V382)</f>
        <v>1</v>
      </c>
      <c r="X382" s="49" t="str">
        <f t="shared" si="34"/>
        <v>Nguyễn Trần Gia</v>
      </c>
      <c r="Y382" s="99" t="str">
        <f t="shared" si="38"/>
        <v>Gia</v>
      </c>
      <c r="Z382" s="49" t="str">
        <f t="shared" si="35"/>
        <v>Gia Huy10A8</v>
      </c>
      <c r="AA382" s="49">
        <f t="shared" si="36"/>
        <v>1</v>
      </c>
    </row>
    <row r="383" spans="1:27" ht="21" customHeight="1" x14ac:dyDescent="0.25">
      <c r="A383" s="34">
        <v>379</v>
      </c>
      <c r="B383" s="95" t="s">
        <v>456</v>
      </c>
      <c r="C383" s="57" t="s">
        <v>627</v>
      </c>
      <c r="D383" s="58" t="s">
        <v>329</v>
      </c>
      <c r="E383" s="56" t="s">
        <v>10</v>
      </c>
      <c r="F383" s="56" t="s">
        <v>58</v>
      </c>
      <c r="G383" s="60">
        <v>18.25</v>
      </c>
      <c r="H383" s="59">
        <v>3</v>
      </c>
      <c r="I383" s="59"/>
      <c r="J383" s="57" t="s">
        <v>171</v>
      </c>
      <c r="K383" s="106">
        <v>123</v>
      </c>
      <c r="N383" s="78"/>
      <c r="O383" s="78"/>
      <c r="Q383" s="15"/>
      <c r="U383" s="99" t="str">
        <f t="shared" si="33"/>
        <v>Hưng</v>
      </c>
      <c r="V383" s="49" t="str">
        <f t="shared" si="37"/>
        <v>Hưng10A8</v>
      </c>
      <c r="W383" s="2">
        <f>COUNTIF($V$5:$V$465,V383)</f>
        <v>1</v>
      </c>
      <c r="X383" s="49" t="str">
        <f t="shared" si="34"/>
        <v>Nguyễn Gia</v>
      </c>
      <c r="Y383" s="99" t="str">
        <f t="shared" si="38"/>
        <v>Gia</v>
      </c>
      <c r="Z383" s="49" t="str">
        <f t="shared" si="35"/>
        <v>Gia Hưng10A8</v>
      </c>
      <c r="AA383" s="49">
        <f t="shared" si="36"/>
        <v>1</v>
      </c>
    </row>
    <row r="384" spans="1:27" ht="21" customHeight="1" x14ac:dyDescent="0.25">
      <c r="A384" s="34">
        <v>380</v>
      </c>
      <c r="B384" s="95" t="s">
        <v>433</v>
      </c>
      <c r="C384" s="57" t="s">
        <v>797</v>
      </c>
      <c r="D384" s="58" t="s">
        <v>179</v>
      </c>
      <c r="E384" s="56" t="s">
        <v>8</v>
      </c>
      <c r="F384" s="56" t="s">
        <v>58</v>
      </c>
      <c r="G384" s="60">
        <v>18.75</v>
      </c>
      <c r="H384" s="59">
        <v>3</v>
      </c>
      <c r="I384" s="59"/>
      <c r="J384" s="57" t="s">
        <v>68</v>
      </c>
      <c r="K384" s="106">
        <v>128</v>
      </c>
      <c r="N384" s="78"/>
      <c r="O384" s="78"/>
      <c r="Q384" s="15"/>
      <c r="U384" s="99" t="str">
        <f t="shared" si="33"/>
        <v>Hương</v>
      </c>
      <c r="V384" s="49" t="str">
        <f t="shared" si="37"/>
        <v>Hương10A8</v>
      </c>
      <c r="W384" s="2">
        <f>COUNTIF($V$5:$V$469,V384)</f>
        <v>1</v>
      </c>
      <c r="X384" s="49" t="str">
        <f t="shared" si="34"/>
        <v>Nguyễn Việt</v>
      </c>
      <c r="Y384" s="99" t="str">
        <f t="shared" si="38"/>
        <v>Việt</v>
      </c>
      <c r="Z384" s="49" t="str">
        <f t="shared" si="35"/>
        <v>Việt Hương10A8</v>
      </c>
      <c r="AA384" s="49">
        <f t="shared" si="36"/>
        <v>1</v>
      </c>
    </row>
    <row r="385" spans="1:27" ht="21" customHeight="1" x14ac:dyDescent="0.25">
      <c r="A385" s="34">
        <v>381</v>
      </c>
      <c r="B385" s="95" t="s">
        <v>437</v>
      </c>
      <c r="C385" s="57" t="s">
        <v>890</v>
      </c>
      <c r="D385" s="58" t="s">
        <v>273</v>
      </c>
      <c r="E385" s="56" t="s">
        <v>10</v>
      </c>
      <c r="F385" s="56" t="s">
        <v>58</v>
      </c>
      <c r="G385" s="60">
        <v>19.75</v>
      </c>
      <c r="H385" s="59">
        <v>1</v>
      </c>
      <c r="I385" s="59"/>
      <c r="J385" s="57" t="s">
        <v>68</v>
      </c>
      <c r="K385" s="106">
        <v>135</v>
      </c>
      <c r="N385" s="78"/>
      <c r="O385" s="78"/>
      <c r="Q385" s="15"/>
      <c r="U385" s="99" t="str">
        <f t="shared" si="33"/>
        <v>Khánh</v>
      </c>
      <c r="V385" s="49" t="str">
        <f t="shared" si="37"/>
        <v>Khánh10A8</v>
      </c>
      <c r="W385" s="2">
        <f>COUNTIF($V$5:$V$465,V385)</f>
        <v>1</v>
      </c>
      <c r="X385" s="49" t="str">
        <f t="shared" si="34"/>
        <v>Nguyễn Hồ Quốc</v>
      </c>
      <c r="Y385" s="99" t="str">
        <f t="shared" si="38"/>
        <v>Quốc</v>
      </c>
      <c r="Z385" s="49" t="str">
        <f t="shared" si="35"/>
        <v>Quốc Khánh10A8</v>
      </c>
      <c r="AA385" s="49">
        <f t="shared" si="36"/>
        <v>1</v>
      </c>
    </row>
    <row r="386" spans="1:27" ht="21" customHeight="1" x14ac:dyDescent="0.25">
      <c r="A386" s="34">
        <v>382</v>
      </c>
      <c r="B386" s="95" t="s">
        <v>439</v>
      </c>
      <c r="C386" s="57" t="s">
        <v>543</v>
      </c>
      <c r="D386" s="58" t="s">
        <v>242</v>
      </c>
      <c r="E386" s="56" t="s">
        <v>10</v>
      </c>
      <c r="F386" s="56" t="s">
        <v>58</v>
      </c>
      <c r="G386" s="60">
        <v>17.25</v>
      </c>
      <c r="H386" s="59">
        <v>1</v>
      </c>
      <c r="I386" s="59"/>
      <c r="J386" s="57" t="s">
        <v>68</v>
      </c>
      <c r="K386" s="106">
        <v>144</v>
      </c>
      <c r="N386" s="78"/>
      <c r="O386" s="78"/>
      <c r="Q386" s="15"/>
      <c r="U386" s="99" t="str">
        <f t="shared" si="33"/>
        <v>Kiệt</v>
      </c>
      <c r="V386" s="49" t="str">
        <f t="shared" si="37"/>
        <v>Kiệt10A8</v>
      </c>
      <c r="W386" s="2">
        <f>COUNTIF($V$5:$V$465,V386)</f>
        <v>1</v>
      </c>
      <c r="X386" s="49" t="str">
        <f t="shared" si="34"/>
        <v>Phan Anh</v>
      </c>
      <c r="Y386" s="99" t="str">
        <f t="shared" si="38"/>
        <v>Anh</v>
      </c>
      <c r="Z386" s="49" t="str">
        <f t="shared" si="35"/>
        <v>Anh Kiệt10A8</v>
      </c>
      <c r="AA386" s="49">
        <f t="shared" si="36"/>
        <v>1</v>
      </c>
    </row>
    <row r="387" spans="1:27" ht="21" customHeight="1" x14ac:dyDescent="0.25">
      <c r="A387" s="34">
        <v>383</v>
      </c>
      <c r="B387" s="95" t="s">
        <v>439</v>
      </c>
      <c r="C387" s="57" t="s">
        <v>677</v>
      </c>
      <c r="D387" s="58" t="s">
        <v>101</v>
      </c>
      <c r="E387" s="56" t="s">
        <v>8</v>
      </c>
      <c r="F387" s="56" t="s">
        <v>58</v>
      </c>
      <c r="G387" s="60">
        <v>21.75</v>
      </c>
      <c r="H387" s="59">
        <v>1</v>
      </c>
      <c r="I387" s="59"/>
      <c r="J387" s="57" t="s">
        <v>68</v>
      </c>
      <c r="K387" s="106">
        <v>151</v>
      </c>
      <c r="N387" s="78"/>
      <c r="O387" s="78"/>
      <c r="Q387" s="15"/>
      <c r="U387" s="99" t="str">
        <f t="shared" si="33"/>
        <v>Liễu</v>
      </c>
      <c r="V387" s="49" t="str">
        <f t="shared" si="37"/>
        <v>Liễu10A8</v>
      </c>
      <c r="W387" s="2">
        <f>COUNTIF($V$5:$V$465,V387)</f>
        <v>1</v>
      </c>
      <c r="X387" s="49" t="str">
        <f t="shared" si="34"/>
        <v>Nguyễn Thị Thu</v>
      </c>
      <c r="Y387" s="99" t="str">
        <f t="shared" si="38"/>
        <v>Thu</v>
      </c>
      <c r="Z387" s="49" t="str">
        <f t="shared" si="35"/>
        <v>Thu Liễu10A8</v>
      </c>
      <c r="AA387" s="49">
        <f t="shared" si="36"/>
        <v>1</v>
      </c>
    </row>
    <row r="388" spans="1:27" ht="21" customHeight="1" x14ac:dyDescent="0.25">
      <c r="A388" s="34">
        <v>384</v>
      </c>
      <c r="B388" s="95" t="s">
        <v>439</v>
      </c>
      <c r="C388" s="57" t="s">
        <v>690</v>
      </c>
      <c r="D388" s="58" t="s">
        <v>281</v>
      </c>
      <c r="E388" s="56" t="s">
        <v>8</v>
      </c>
      <c r="F388" s="56" t="s">
        <v>58</v>
      </c>
      <c r="G388" s="60">
        <v>20</v>
      </c>
      <c r="H388" s="59">
        <v>1</v>
      </c>
      <c r="I388" s="59"/>
      <c r="J388" s="57" t="s">
        <v>79</v>
      </c>
      <c r="K388" s="106">
        <v>154</v>
      </c>
      <c r="N388" s="78"/>
      <c r="O388" s="78"/>
      <c r="Q388" s="15"/>
      <c r="U388" s="99" t="str">
        <f t="shared" si="33"/>
        <v>Linh</v>
      </c>
      <c r="V388" s="49" t="str">
        <f t="shared" si="37"/>
        <v>Linh10A8</v>
      </c>
      <c r="W388" s="2">
        <f>COUNTIF($V$5:$V$465,V388)</f>
        <v>1</v>
      </c>
      <c r="X388" s="49" t="str">
        <f t="shared" si="34"/>
        <v>Huỳnh Cẩm</v>
      </c>
      <c r="Y388" s="99" t="str">
        <f t="shared" si="38"/>
        <v>Cẩm</v>
      </c>
      <c r="Z388" s="49" t="str">
        <f t="shared" si="35"/>
        <v>Cẩm Linh10A8</v>
      </c>
      <c r="AA388" s="49">
        <f t="shared" si="36"/>
        <v>1</v>
      </c>
    </row>
    <row r="389" spans="1:27" ht="21" customHeight="1" x14ac:dyDescent="0.25">
      <c r="A389" s="34">
        <v>385</v>
      </c>
      <c r="B389" s="95" t="s">
        <v>461</v>
      </c>
      <c r="C389" s="57" t="s">
        <v>570</v>
      </c>
      <c r="D389" s="58" t="s">
        <v>297</v>
      </c>
      <c r="E389" s="56" t="s">
        <v>10</v>
      </c>
      <c r="F389" s="56" t="s">
        <v>58</v>
      </c>
      <c r="G389" s="60">
        <v>21</v>
      </c>
      <c r="H389" s="59">
        <v>2</v>
      </c>
      <c r="I389" s="59"/>
      <c r="J389" s="57" t="s">
        <v>68</v>
      </c>
      <c r="K389" s="106">
        <v>169</v>
      </c>
      <c r="N389" s="78"/>
      <c r="O389" s="78"/>
      <c r="Q389" s="15"/>
      <c r="U389" s="99" t="str">
        <f t="shared" ref="U389:U452" si="40">RIGHT(C389,LEN(C389)-FIND("@",SUBSTITUTE(C389," ","@",LEN(C389)-LEN(SUBSTITUTE(C389," ","")))))</f>
        <v>Lộc</v>
      </c>
      <c r="V389" s="49" t="str">
        <f t="shared" si="37"/>
        <v>Lộc10A8</v>
      </c>
      <c r="W389" s="2">
        <f>COUNTIF($V$5:$V$469,V389)</f>
        <v>1</v>
      </c>
      <c r="X389" s="49" t="str">
        <f t="shared" ref="X389:X452" si="41">LEFT(C389,LEN(C389)-LEN(U389)-1)</f>
        <v>Trần Huỳnh Thành</v>
      </c>
      <c r="Y389" s="99" t="str">
        <f t="shared" si="38"/>
        <v>Thành</v>
      </c>
      <c r="Z389" s="49" t="str">
        <f t="shared" ref="Z389:Z452" si="42">Y389&amp;" "&amp;U389&amp;F389</f>
        <v>Thành Lộc10A8</v>
      </c>
      <c r="AA389" s="49">
        <f t="shared" ref="AA389:AA452" si="43">COUNTIF($Z$5:$Z$480,Z389)</f>
        <v>1</v>
      </c>
    </row>
    <row r="390" spans="1:27" ht="21" customHeight="1" x14ac:dyDescent="0.25">
      <c r="A390" s="34">
        <v>386</v>
      </c>
      <c r="B390" s="95" t="s">
        <v>445</v>
      </c>
      <c r="C390" s="57" t="s">
        <v>603</v>
      </c>
      <c r="D390" s="58" t="s">
        <v>313</v>
      </c>
      <c r="E390" s="56" t="s">
        <v>10</v>
      </c>
      <c r="F390" s="56" t="s">
        <v>58</v>
      </c>
      <c r="G390" s="60">
        <v>17.25</v>
      </c>
      <c r="H390" s="59">
        <v>2</v>
      </c>
      <c r="I390" s="59"/>
      <c r="J390" s="57" t="s">
        <v>68</v>
      </c>
      <c r="K390" s="106">
        <v>170</v>
      </c>
      <c r="N390" s="78"/>
      <c r="O390" s="78"/>
      <c r="Q390" s="15"/>
      <c r="U390" s="99" t="str">
        <f t="shared" si="40"/>
        <v>Luân</v>
      </c>
      <c r="V390" s="49" t="str">
        <f t="shared" ref="V390:V453" si="44">U390&amp;F390</f>
        <v>Luân10A8</v>
      </c>
      <c r="W390" s="2">
        <f>COUNTIF($V$5:$V$465,V390)</f>
        <v>1</v>
      </c>
      <c r="X390" s="49" t="str">
        <f t="shared" si="41"/>
        <v>Nguyễn Vũ</v>
      </c>
      <c r="Y390" s="99" t="str">
        <f t="shared" ref="Y390:Y453" si="45">RIGHT(X390,LEN(X390)-FIND("@",SUBSTITUTE(X390," ","@",LEN(X390)-LEN(SUBSTITUTE(X390," ","")))))</f>
        <v>Vũ</v>
      </c>
      <c r="Z390" s="49" t="str">
        <f t="shared" si="42"/>
        <v>Vũ Luân10A8</v>
      </c>
      <c r="AA390" s="49">
        <f t="shared" si="43"/>
        <v>1</v>
      </c>
    </row>
    <row r="391" spans="1:27" ht="21" customHeight="1" x14ac:dyDescent="0.25">
      <c r="A391" s="34">
        <v>387</v>
      </c>
      <c r="B391" s="95" t="s">
        <v>439</v>
      </c>
      <c r="C391" s="57" t="s">
        <v>502</v>
      </c>
      <c r="D391" s="58" t="s">
        <v>210</v>
      </c>
      <c r="E391" s="56" t="s">
        <v>10</v>
      </c>
      <c r="F391" s="56" t="s">
        <v>58</v>
      </c>
      <c r="G391" s="60">
        <v>21.75</v>
      </c>
      <c r="H391" s="59">
        <v>1</v>
      </c>
      <c r="I391" s="59"/>
      <c r="J391" s="57" t="s">
        <v>158</v>
      </c>
      <c r="K391" s="106">
        <v>181</v>
      </c>
      <c r="N391" s="78"/>
      <c r="O391" s="78"/>
      <c r="Q391" s="15"/>
      <c r="U391" s="99" t="str">
        <f t="shared" si="40"/>
        <v>Minh</v>
      </c>
      <c r="V391" s="49" t="str">
        <f t="shared" si="44"/>
        <v>Minh10A8</v>
      </c>
      <c r="W391" s="2">
        <f>COUNTIF($V$5:$V$465,V391)</f>
        <v>1</v>
      </c>
      <c r="X391" s="49" t="str">
        <f t="shared" si="41"/>
        <v>Nguyễn Thái</v>
      </c>
      <c r="Y391" s="99" t="str">
        <f t="shared" si="45"/>
        <v>Thái</v>
      </c>
      <c r="Z391" s="49" t="str">
        <f t="shared" si="42"/>
        <v>Thái Minh10A8</v>
      </c>
      <c r="AA391" s="49">
        <f t="shared" si="43"/>
        <v>1</v>
      </c>
    </row>
    <row r="392" spans="1:27" ht="21" customHeight="1" x14ac:dyDescent="0.25">
      <c r="A392" s="34">
        <v>388</v>
      </c>
      <c r="B392" s="95" t="s">
        <v>438</v>
      </c>
      <c r="C392" s="57" t="s">
        <v>590</v>
      </c>
      <c r="D392" s="58" t="s">
        <v>295</v>
      </c>
      <c r="E392" s="56" t="s">
        <v>10</v>
      </c>
      <c r="F392" s="56" t="s">
        <v>58</v>
      </c>
      <c r="G392" s="60">
        <v>18.25</v>
      </c>
      <c r="H392" s="59">
        <v>2</v>
      </c>
      <c r="I392" s="59"/>
      <c r="J392" s="57" t="s">
        <v>68</v>
      </c>
      <c r="K392" s="106">
        <v>191</v>
      </c>
      <c r="N392" s="78"/>
      <c r="O392" s="78"/>
      <c r="Q392" s="15"/>
      <c r="U392" s="99" t="str">
        <f t="shared" si="40"/>
        <v>Nam</v>
      </c>
      <c r="V392" s="49" t="str">
        <f t="shared" si="44"/>
        <v>Nam10A8</v>
      </c>
      <c r="W392" s="2">
        <f>COUNTIF($V$5:$V$469,V392)</f>
        <v>1</v>
      </c>
      <c r="X392" s="49" t="str">
        <f t="shared" si="41"/>
        <v>Lưu Hoàng</v>
      </c>
      <c r="Y392" s="99" t="str">
        <f t="shared" si="45"/>
        <v>Hoàng</v>
      </c>
      <c r="Z392" s="49" t="str">
        <f t="shared" si="42"/>
        <v>Hoàng Nam10A8</v>
      </c>
      <c r="AA392" s="49">
        <f t="shared" si="43"/>
        <v>1</v>
      </c>
    </row>
    <row r="393" spans="1:27" ht="21" customHeight="1" x14ac:dyDescent="0.25">
      <c r="A393" s="34">
        <v>389</v>
      </c>
      <c r="B393" s="95" t="s">
        <v>438</v>
      </c>
      <c r="C393" s="57" t="s">
        <v>743</v>
      </c>
      <c r="D393" s="58" t="s">
        <v>298</v>
      </c>
      <c r="E393" s="56" t="s">
        <v>8</v>
      </c>
      <c r="F393" s="56" t="s">
        <v>58</v>
      </c>
      <c r="G393" s="60">
        <v>20</v>
      </c>
      <c r="H393" s="59">
        <v>2</v>
      </c>
      <c r="I393" s="59"/>
      <c r="J393" s="57" t="s">
        <v>68</v>
      </c>
      <c r="K393" s="106">
        <v>196</v>
      </c>
      <c r="N393" s="78"/>
      <c r="O393" s="78"/>
      <c r="Q393" s="15"/>
      <c r="U393" s="99" t="str">
        <f t="shared" si="40"/>
        <v>Nga</v>
      </c>
      <c r="V393" s="49" t="str">
        <f t="shared" si="44"/>
        <v>Nga10A8</v>
      </c>
      <c r="W393" s="2">
        <f>COUNTIF($V$5:$V$465,V393)</f>
        <v>1</v>
      </c>
      <c r="X393" s="49" t="str">
        <f t="shared" si="41"/>
        <v>Nguyễn Thị Tuyết</v>
      </c>
      <c r="Y393" s="99" t="str">
        <f t="shared" si="45"/>
        <v>Tuyết</v>
      </c>
      <c r="Z393" s="49" t="str">
        <f t="shared" si="42"/>
        <v>Tuyết Nga10A8</v>
      </c>
      <c r="AA393" s="49">
        <f t="shared" si="43"/>
        <v>1</v>
      </c>
    </row>
    <row r="394" spans="1:27" ht="21" customHeight="1" x14ac:dyDescent="0.25">
      <c r="A394" s="34">
        <v>390</v>
      </c>
      <c r="B394" s="95" t="s">
        <v>438</v>
      </c>
      <c r="C394" s="57" t="s">
        <v>739</v>
      </c>
      <c r="D394" s="58" t="s">
        <v>303</v>
      </c>
      <c r="E394" s="56" t="s">
        <v>8</v>
      </c>
      <c r="F394" s="56" t="s">
        <v>58</v>
      </c>
      <c r="G394" s="60">
        <v>21.5</v>
      </c>
      <c r="H394" s="59">
        <v>2</v>
      </c>
      <c r="I394" s="59"/>
      <c r="J394" s="57" t="s">
        <v>68</v>
      </c>
      <c r="K394" s="106">
        <v>209</v>
      </c>
      <c r="N394" s="78"/>
      <c r="O394" s="78"/>
      <c r="Q394" s="15"/>
      <c r="U394" s="99" t="str">
        <f t="shared" si="40"/>
        <v>Nghi</v>
      </c>
      <c r="V394" s="49" t="str">
        <f t="shared" si="44"/>
        <v>Nghi10A8</v>
      </c>
      <c r="W394" s="2">
        <f>COUNTIF($V$5:$V$469,V394)</f>
        <v>1</v>
      </c>
      <c r="X394" s="49" t="str">
        <f t="shared" si="41"/>
        <v>Dương Nguyễn Tuyết</v>
      </c>
      <c r="Y394" s="99" t="str">
        <f t="shared" si="45"/>
        <v>Tuyết</v>
      </c>
      <c r="Z394" s="49" t="str">
        <f t="shared" si="42"/>
        <v>Tuyết Nghi10A8</v>
      </c>
      <c r="AA394" s="49">
        <f t="shared" si="43"/>
        <v>1</v>
      </c>
    </row>
    <row r="395" spans="1:27" ht="21" customHeight="1" x14ac:dyDescent="0.25">
      <c r="A395" s="34">
        <v>391</v>
      </c>
      <c r="B395" s="95" t="s">
        <v>442</v>
      </c>
      <c r="C395" s="57" t="s">
        <v>761</v>
      </c>
      <c r="D395" s="58" t="s">
        <v>405</v>
      </c>
      <c r="E395" s="56" t="s">
        <v>8</v>
      </c>
      <c r="F395" s="56" t="s">
        <v>58</v>
      </c>
      <c r="G395" s="60">
        <v>18.5</v>
      </c>
      <c r="H395" s="59">
        <v>2</v>
      </c>
      <c r="I395" s="59"/>
      <c r="J395" s="57" t="s">
        <v>68</v>
      </c>
      <c r="K395" s="106">
        <v>251</v>
      </c>
      <c r="N395" s="78"/>
      <c r="O395" s="78"/>
      <c r="Q395" s="15"/>
      <c r="U395" s="99" t="str">
        <f t="shared" si="40"/>
        <v>Oanh</v>
      </c>
      <c r="V395" s="49" t="str">
        <f t="shared" si="44"/>
        <v>Oanh10A8</v>
      </c>
      <c r="W395" s="2">
        <f>COUNTIF($V$5:$V$465,V395)</f>
        <v>1</v>
      </c>
      <c r="X395" s="49" t="str">
        <f t="shared" si="41"/>
        <v>Huỳnh Thị Kim</v>
      </c>
      <c r="Y395" s="99" t="str">
        <f t="shared" si="45"/>
        <v>Kim</v>
      </c>
      <c r="Z395" s="49" t="str">
        <f t="shared" si="42"/>
        <v>Kim Oanh10A8</v>
      </c>
      <c r="AA395" s="49">
        <f t="shared" si="43"/>
        <v>1</v>
      </c>
    </row>
    <row r="396" spans="1:27" ht="21" customHeight="1" x14ac:dyDescent="0.25">
      <c r="A396" s="34">
        <v>392</v>
      </c>
      <c r="B396" s="95" t="s">
        <v>441</v>
      </c>
      <c r="C396" s="23" t="s">
        <v>585</v>
      </c>
      <c r="D396" s="22" t="s">
        <v>222</v>
      </c>
      <c r="E396" s="28" t="s">
        <v>10</v>
      </c>
      <c r="F396" s="56" t="s">
        <v>58</v>
      </c>
      <c r="G396" s="60">
        <v>18.75</v>
      </c>
      <c r="H396" s="22">
        <v>2</v>
      </c>
      <c r="I396" s="22"/>
      <c r="J396" s="57" t="s">
        <v>68</v>
      </c>
      <c r="K396" s="106">
        <v>257</v>
      </c>
      <c r="N396" s="78"/>
      <c r="O396" s="78"/>
      <c r="Q396" s="15"/>
      <c r="U396" s="99" t="str">
        <f t="shared" si="40"/>
        <v>Phát</v>
      </c>
      <c r="V396" s="49" t="str">
        <f t="shared" si="44"/>
        <v>Phát10A8</v>
      </c>
      <c r="W396" s="2">
        <f>COUNTIF($V$5:$V$465,V396)</f>
        <v>1</v>
      </c>
      <c r="X396" s="49" t="str">
        <f t="shared" si="41"/>
        <v>Nguyễn Thành</v>
      </c>
      <c r="Y396" s="99" t="str">
        <f t="shared" si="45"/>
        <v>Thành</v>
      </c>
      <c r="Z396" s="49" t="str">
        <f t="shared" si="42"/>
        <v>Thành Phát10A8</v>
      </c>
      <c r="AA396" s="49">
        <f t="shared" si="43"/>
        <v>1</v>
      </c>
    </row>
    <row r="397" spans="1:27" ht="21" customHeight="1" x14ac:dyDescent="0.25">
      <c r="A397" s="34">
        <v>393</v>
      </c>
      <c r="B397" s="95" t="s">
        <v>437</v>
      </c>
      <c r="C397" s="57" t="s">
        <v>900</v>
      </c>
      <c r="D397" s="58" t="s">
        <v>296</v>
      </c>
      <c r="E397" s="56" t="s">
        <v>10</v>
      </c>
      <c r="F397" s="56" t="s">
        <v>58</v>
      </c>
      <c r="G397" s="60">
        <v>22.5</v>
      </c>
      <c r="H397" s="59">
        <v>1</v>
      </c>
      <c r="I397" s="59"/>
      <c r="J397" s="57" t="s">
        <v>68</v>
      </c>
      <c r="K397" s="106">
        <v>259</v>
      </c>
      <c r="N397" s="78"/>
      <c r="O397" s="78"/>
      <c r="Q397" s="15"/>
      <c r="U397" s="99" t="str">
        <f t="shared" si="40"/>
        <v>Phong</v>
      </c>
      <c r="V397" s="49" t="str">
        <f t="shared" si="44"/>
        <v>Phong10A8</v>
      </c>
      <c r="W397" s="2">
        <f>COUNTIF($V$5:$V$465,V397)</f>
        <v>1</v>
      </c>
      <c r="X397" s="49" t="str">
        <f t="shared" si="41"/>
        <v>Đặng Thanh</v>
      </c>
      <c r="Y397" s="99" t="str">
        <f t="shared" si="45"/>
        <v>Thanh</v>
      </c>
      <c r="Z397" s="49" t="str">
        <f t="shared" si="42"/>
        <v>Thanh Phong10A8</v>
      </c>
      <c r="AA397" s="49">
        <f t="shared" si="43"/>
        <v>1</v>
      </c>
    </row>
    <row r="398" spans="1:27" ht="21" customHeight="1" x14ac:dyDescent="0.25">
      <c r="A398" s="34">
        <v>394</v>
      </c>
      <c r="B398" s="95" t="s">
        <v>438</v>
      </c>
      <c r="C398" s="57" t="s">
        <v>471</v>
      </c>
      <c r="D398" s="58" t="s">
        <v>338</v>
      </c>
      <c r="E398" s="56" t="s">
        <v>10</v>
      </c>
      <c r="F398" s="56" t="s">
        <v>58</v>
      </c>
      <c r="G398" s="60">
        <v>26.25</v>
      </c>
      <c r="H398" s="59">
        <v>1</v>
      </c>
      <c r="I398" s="59"/>
      <c r="J398" s="57" t="s">
        <v>68</v>
      </c>
      <c r="K398" s="106">
        <v>300</v>
      </c>
      <c r="N398" s="78"/>
      <c r="O398" s="78"/>
      <c r="Q398" s="15"/>
      <c r="U398" s="99" t="str">
        <f t="shared" si="40"/>
        <v>Tài</v>
      </c>
      <c r="V398" s="49" t="str">
        <f t="shared" si="44"/>
        <v>Tài10A8</v>
      </c>
      <c r="W398" s="2">
        <f>COUNTIF($V$5:$V$465,V398)</f>
        <v>1</v>
      </c>
      <c r="X398" s="49" t="str">
        <f t="shared" si="41"/>
        <v>Nguyễn Thành</v>
      </c>
      <c r="Y398" s="99" t="str">
        <f t="shared" si="45"/>
        <v>Thành</v>
      </c>
      <c r="Z398" s="49" t="str">
        <f t="shared" si="42"/>
        <v>Thành Tài10A8</v>
      </c>
      <c r="AA398" s="49">
        <f t="shared" si="43"/>
        <v>1</v>
      </c>
    </row>
    <row r="399" spans="1:27" ht="21" customHeight="1" x14ac:dyDescent="0.25">
      <c r="A399" s="34">
        <v>395</v>
      </c>
      <c r="B399" s="95" t="s">
        <v>439</v>
      </c>
      <c r="C399" s="57" t="s">
        <v>718</v>
      </c>
      <c r="D399" s="58" t="s">
        <v>261</v>
      </c>
      <c r="E399" s="56" t="s">
        <v>8</v>
      </c>
      <c r="F399" s="56" t="s">
        <v>58</v>
      </c>
      <c r="G399" s="60">
        <v>24.25</v>
      </c>
      <c r="H399" s="59">
        <v>2</v>
      </c>
      <c r="I399" s="59"/>
      <c r="J399" s="57" t="s">
        <v>68</v>
      </c>
      <c r="K399" s="106">
        <v>318</v>
      </c>
      <c r="N399" s="78"/>
      <c r="O399" s="78"/>
      <c r="Q399" s="15"/>
      <c r="U399" s="99" t="str">
        <f t="shared" si="40"/>
        <v>Thanh</v>
      </c>
      <c r="V399" s="49" t="str">
        <f t="shared" si="44"/>
        <v>Thanh10A8</v>
      </c>
      <c r="W399" s="2">
        <f>COUNTIF($V$5:$V$469,V399)</f>
        <v>1</v>
      </c>
      <c r="X399" s="49" t="str">
        <f t="shared" si="41"/>
        <v>Phan Thị Kim</v>
      </c>
      <c r="Y399" s="99" t="str">
        <f t="shared" si="45"/>
        <v>Kim</v>
      </c>
      <c r="Z399" s="49" t="str">
        <f t="shared" si="42"/>
        <v>Kim Thanh10A8</v>
      </c>
      <c r="AA399" s="49">
        <f t="shared" si="43"/>
        <v>1</v>
      </c>
    </row>
    <row r="400" spans="1:27" ht="21" customHeight="1" x14ac:dyDescent="0.25">
      <c r="A400" s="34">
        <v>396</v>
      </c>
      <c r="B400" s="95" t="s">
        <v>461</v>
      </c>
      <c r="C400" s="23" t="s">
        <v>812</v>
      </c>
      <c r="D400" s="22" t="s">
        <v>429</v>
      </c>
      <c r="E400" s="28" t="s">
        <v>8</v>
      </c>
      <c r="F400" s="56" t="s">
        <v>58</v>
      </c>
      <c r="G400" s="60">
        <v>18</v>
      </c>
      <c r="H400" s="22">
        <v>3</v>
      </c>
      <c r="I400" s="22"/>
      <c r="J400" s="57" t="s">
        <v>68</v>
      </c>
      <c r="K400" s="106">
        <v>322</v>
      </c>
      <c r="N400" s="78"/>
      <c r="O400" s="78"/>
      <c r="Q400" s="15"/>
      <c r="U400" s="99" t="str">
        <f t="shared" si="40"/>
        <v>Thảo</v>
      </c>
      <c r="V400" s="49" t="str">
        <f t="shared" si="44"/>
        <v>Thảo10A8</v>
      </c>
      <c r="W400" s="2">
        <f>COUNTIF($V$5:$V$465,V400)</f>
        <v>2</v>
      </c>
      <c r="X400" s="49" t="str">
        <f t="shared" si="41"/>
        <v>Lâm Ngọc Phương</v>
      </c>
      <c r="Y400" s="99" t="str">
        <f t="shared" si="45"/>
        <v>Phương</v>
      </c>
      <c r="Z400" s="49" t="str">
        <f t="shared" si="42"/>
        <v>Phương Thảo10A8</v>
      </c>
      <c r="AA400" s="49">
        <f t="shared" si="43"/>
        <v>1</v>
      </c>
    </row>
    <row r="401" spans="1:27" ht="21" customHeight="1" x14ac:dyDescent="0.25">
      <c r="A401" s="34">
        <v>397</v>
      </c>
      <c r="B401" s="95" t="s">
        <v>437</v>
      </c>
      <c r="C401" s="57" t="s">
        <v>891</v>
      </c>
      <c r="D401" s="58" t="s">
        <v>271</v>
      </c>
      <c r="E401" s="56" t="s">
        <v>8</v>
      </c>
      <c r="F401" s="56" t="s">
        <v>58</v>
      </c>
      <c r="G401" s="60">
        <v>18.25</v>
      </c>
      <c r="H401" s="59">
        <v>1</v>
      </c>
      <c r="I401" s="59"/>
      <c r="J401" s="57" t="s">
        <v>68</v>
      </c>
      <c r="K401" s="106">
        <v>323</v>
      </c>
      <c r="N401" s="78"/>
      <c r="O401" s="78"/>
      <c r="Q401" s="15"/>
      <c r="U401" s="99" t="str">
        <f t="shared" si="40"/>
        <v>Thảo</v>
      </c>
      <c r="V401" s="49" t="str">
        <f t="shared" si="44"/>
        <v>Thảo10A8</v>
      </c>
      <c r="W401" s="2">
        <f>COUNTIF($V$5:$V$465,V401)</f>
        <v>2</v>
      </c>
      <c r="X401" s="49" t="str">
        <f t="shared" si="41"/>
        <v>Nguyễn Thị Thanh</v>
      </c>
      <c r="Y401" s="99" t="str">
        <f t="shared" si="45"/>
        <v>Thanh</v>
      </c>
      <c r="Z401" s="49" t="str">
        <f t="shared" si="42"/>
        <v>Thanh Thảo10A8</v>
      </c>
      <c r="AA401" s="49">
        <f t="shared" si="43"/>
        <v>1</v>
      </c>
    </row>
    <row r="402" spans="1:27" ht="21" customHeight="1" x14ac:dyDescent="0.25">
      <c r="A402" s="34">
        <v>398</v>
      </c>
      <c r="B402" s="95" t="s">
        <v>439</v>
      </c>
      <c r="C402" s="57" t="s">
        <v>633</v>
      </c>
      <c r="D402" s="58" t="s">
        <v>357</v>
      </c>
      <c r="E402" s="56" t="s">
        <v>8</v>
      </c>
      <c r="F402" s="56" t="s">
        <v>58</v>
      </c>
      <c r="G402" s="60">
        <v>30.75</v>
      </c>
      <c r="H402" s="59">
        <v>1</v>
      </c>
      <c r="I402" s="59"/>
      <c r="J402" s="57" t="s">
        <v>68</v>
      </c>
      <c r="K402" s="106">
        <v>350</v>
      </c>
      <c r="N402" s="78"/>
      <c r="O402" s="78"/>
      <c r="Q402" s="15"/>
      <c r="U402" s="99" t="str">
        <f t="shared" si="40"/>
        <v>Thư</v>
      </c>
      <c r="V402" s="49" t="str">
        <f t="shared" si="44"/>
        <v>Thư10A8</v>
      </c>
      <c r="W402" s="2">
        <f>COUNTIF($V$5:$V$465,V402)</f>
        <v>2</v>
      </c>
      <c r="X402" s="49" t="str">
        <f t="shared" si="41"/>
        <v>Nguyễn Lạc Minh</v>
      </c>
      <c r="Y402" s="99" t="str">
        <f t="shared" si="45"/>
        <v>Minh</v>
      </c>
      <c r="Z402" s="49" t="str">
        <f t="shared" si="42"/>
        <v>Minh Thư10A8</v>
      </c>
      <c r="AA402" s="49">
        <f t="shared" si="43"/>
        <v>1</v>
      </c>
    </row>
    <row r="403" spans="1:27" ht="21" customHeight="1" x14ac:dyDescent="0.25">
      <c r="A403" s="34">
        <v>399</v>
      </c>
      <c r="B403" s="95" t="s">
        <v>439</v>
      </c>
      <c r="C403" s="57" t="s">
        <v>649</v>
      </c>
      <c r="D403" s="58" t="s">
        <v>358</v>
      </c>
      <c r="E403" s="56" t="s">
        <v>8</v>
      </c>
      <c r="F403" s="56" t="s">
        <v>58</v>
      </c>
      <c r="G403" s="60">
        <v>25</v>
      </c>
      <c r="H403" s="59">
        <v>1</v>
      </c>
      <c r="I403" s="59"/>
      <c r="J403" s="57" t="s">
        <v>68</v>
      </c>
      <c r="K403" s="106">
        <v>353</v>
      </c>
      <c r="N403" s="78"/>
      <c r="O403" s="78"/>
      <c r="Q403" s="15"/>
      <c r="U403" s="99" t="str">
        <f t="shared" si="40"/>
        <v>Thư</v>
      </c>
      <c r="V403" s="49" t="str">
        <f t="shared" si="44"/>
        <v>Thư10A8</v>
      </c>
      <c r="W403" s="2">
        <f>COUNTIF($V$5:$V$465,V403)</f>
        <v>2</v>
      </c>
      <c r="X403" s="49" t="str">
        <f t="shared" si="41"/>
        <v>Phạm Anh</v>
      </c>
      <c r="Y403" s="99" t="str">
        <f t="shared" si="45"/>
        <v>Anh</v>
      </c>
      <c r="Z403" s="49" t="str">
        <f t="shared" si="42"/>
        <v>Anh Thư10A8</v>
      </c>
      <c r="AA403" s="49">
        <f t="shared" si="43"/>
        <v>1</v>
      </c>
    </row>
    <row r="404" spans="1:27" ht="21" customHeight="1" x14ac:dyDescent="0.25">
      <c r="A404" s="34">
        <v>400</v>
      </c>
      <c r="B404" s="95" t="s">
        <v>437</v>
      </c>
      <c r="C404" s="57" t="s">
        <v>573</v>
      </c>
      <c r="D404" s="58" t="s">
        <v>363</v>
      </c>
      <c r="E404" s="56" t="s">
        <v>10</v>
      </c>
      <c r="F404" s="56" t="s">
        <v>58</v>
      </c>
      <c r="G404" s="60">
        <v>19.75</v>
      </c>
      <c r="H404" s="59">
        <v>2</v>
      </c>
      <c r="I404" s="59"/>
      <c r="J404" s="57" t="s">
        <v>164</v>
      </c>
      <c r="K404" s="106">
        <v>358</v>
      </c>
      <c r="N404" s="78"/>
      <c r="O404" s="78"/>
      <c r="Q404" s="15"/>
      <c r="U404" s="99" t="str">
        <f t="shared" si="40"/>
        <v>Thương</v>
      </c>
      <c r="V404" s="49" t="str">
        <f t="shared" si="44"/>
        <v>Thương10A8</v>
      </c>
      <c r="W404" s="2">
        <f>COUNTIF($V$5:$V$469,V404)</f>
        <v>2</v>
      </c>
      <c r="X404" s="49" t="str">
        <f t="shared" si="41"/>
        <v>BùI Văn</v>
      </c>
      <c r="Y404" s="99" t="str">
        <f t="shared" si="45"/>
        <v>Văn</v>
      </c>
      <c r="Z404" s="49" t="str">
        <f t="shared" si="42"/>
        <v>Văn Thương10A8</v>
      </c>
      <c r="AA404" s="49">
        <f t="shared" si="43"/>
        <v>1</v>
      </c>
    </row>
    <row r="405" spans="1:27" ht="21" customHeight="1" x14ac:dyDescent="0.25">
      <c r="A405" s="34">
        <v>401</v>
      </c>
      <c r="B405" s="95" t="s">
        <v>437</v>
      </c>
      <c r="C405" s="57" t="s">
        <v>892</v>
      </c>
      <c r="D405" s="58" t="s">
        <v>364</v>
      </c>
      <c r="E405" s="56" t="s">
        <v>8</v>
      </c>
      <c r="F405" s="56" t="s">
        <v>58</v>
      </c>
      <c r="G405" s="60">
        <v>18.5</v>
      </c>
      <c r="H405" s="59">
        <v>1</v>
      </c>
      <c r="I405" s="59"/>
      <c r="J405" s="57" t="s">
        <v>68</v>
      </c>
      <c r="K405" s="106">
        <v>359</v>
      </c>
      <c r="N405" s="78"/>
      <c r="O405" s="78"/>
      <c r="Q405" s="15"/>
      <c r="U405" s="99" t="str">
        <f t="shared" si="40"/>
        <v>Thương</v>
      </c>
      <c r="V405" s="49" t="str">
        <f t="shared" si="44"/>
        <v>Thương10A8</v>
      </c>
      <c r="W405" s="2">
        <f>COUNTIF($V$5:$V$465,V405)</f>
        <v>2</v>
      </c>
      <c r="X405" s="49" t="str">
        <f t="shared" si="41"/>
        <v>Dương Hoài</v>
      </c>
      <c r="Y405" s="99" t="str">
        <f t="shared" si="45"/>
        <v>Hoài</v>
      </c>
      <c r="Z405" s="49" t="str">
        <f t="shared" si="42"/>
        <v>Hoài Thương10A8</v>
      </c>
      <c r="AA405" s="49">
        <f t="shared" si="43"/>
        <v>1</v>
      </c>
    </row>
    <row r="406" spans="1:27" ht="21" customHeight="1" x14ac:dyDescent="0.25">
      <c r="A406" s="34">
        <v>402</v>
      </c>
      <c r="B406" s="95" t="s">
        <v>435</v>
      </c>
      <c r="C406" s="57" t="s">
        <v>793</v>
      </c>
      <c r="D406" s="58" t="s">
        <v>194</v>
      </c>
      <c r="E406" s="56" t="s">
        <v>8</v>
      </c>
      <c r="F406" s="56" t="s">
        <v>58</v>
      </c>
      <c r="G406" s="60">
        <v>19.25</v>
      </c>
      <c r="H406" s="59">
        <v>3</v>
      </c>
      <c r="I406" s="59"/>
      <c r="J406" s="57" t="s">
        <v>68</v>
      </c>
      <c r="K406" s="106">
        <v>384</v>
      </c>
      <c r="N406" s="78"/>
      <c r="O406" s="78"/>
      <c r="Q406" s="15"/>
      <c r="U406" s="99" t="str">
        <f t="shared" si="40"/>
        <v>Trang</v>
      </c>
      <c r="V406" s="49" t="str">
        <f t="shared" si="44"/>
        <v>Trang10A8</v>
      </c>
      <c r="W406" s="2">
        <f>COUNTIF($V$5:$V$465,V406)</f>
        <v>1</v>
      </c>
      <c r="X406" s="49" t="str">
        <f t="shared" si="41"/>
        <v>Nguyễn Thị Thùy</v>
      </c>
      <c r="Y406" s="99" t="str">
        <f t="shared" si="45"/>
        <v>Thùy</v>
      </c>
      <c r="Z406" s="49" t="str">
        <f t="shared" si="42"/>
        <v>Thùy Trang10A8</v>
      </c>
      <c r="AA406" s="49">
        <f t="shared" si="43"/>
        <v>1</v>
      </c>
    </row>
    <row r="407" spans="1:27" ht="21" customHeight="1" x14ac:dyDescent="0.25">
      <c r="A407" s="34">
        <v>403</v>
      </c>
      <c r="B407" s="95" t="s">
        <v>456</v>
      </c>
      <c r="C407" s="57" t="s">
        <v>756</v>
      </c>
      <c r="D407" s="58" t="s">
        <v>409</v>
      </c>
      <c r="E407" s="56" t="s">
        <v>8</v>
      </c>
      <c r="F407" s="56" t="s">
        <v>58</v>
      </c>
      <c r="G407" s="60">
        <v>19</v>
      </c>
      <c r="H407" s="59">
        <v>2</v>
      </c>
      <c r="I407" s="59"/>
      <c r="J407" s="57" t="s">
        <v>171</v>
      </c>
      <c r="K407" s="106">
        <v>395</v>
      </c>
      <c r="N407" s="78"/>
      <c r="O407" s="78"/>
      <c r="Q407" s="15"/>
      <c r="U407" s="99" t="str">
        <f t="shared" si="40"/>
        <v>Trân</v>
      </c>
      <c r="V407" s="49" t="str">
        <f t="shared" si="44"/>
        <v>Trân10A8</v>
      </c>
      <c r="W407" s="2">
        <f>COUNTIF($V$5:$V$465,V407)</f>
        <v>1</v>
      </c>
      <c r="X407" s="49" t="str">
        <f t="shared" si="41"/>
        <v>Trịnh Hoài</v>
      </c>
      <c r="Y407" s="99" t="str">
        <f t="shared" si="45"/>
        <v>Hoài</v>
      </c>
      <c r="Z407" s="49" t="str">
        <f t="shared" si="42"/>
        <v>Hoài Trân10A8</v>
      </c>
      <c r="AA407" s="49">
        <f t="shared" si="43"/>
        <v>1</v>
      </c>
    </row>
    <row r="408" spans="1:27" ht="21" customHeight="1" x14ac:dyDescent="0.25">
      <c r="A408" s="34">
        <v>404</v>
      </c>
      <c r="B408" s="95" t="s">
        <v>437</v>
      </c>
      <c r="C408" s="57" t="s">
        <v>893</v>
      </c>
      <c r="D408" s="58" t="s">
        <v>376</v>
      </c>
      <c r="E408" s="56" t="s">
        <v>10</v>
      </c>
      <c r="F408" s="56" t="s">
        <v>58</v>
      </c>
      <c r="G408" s="60">
        <v>18.75</v>
      </c>
      <c r="H408" s="59">
        <v>1</v>
      </c>
      <c r="I408" s="59"/>
      <c r="J408" s="57" t="s">
        <v>68</v>
      </c>
      <c r="K408" s="106">
        <v>403</v>
      </c>
      <c r="N408" s="78"/>
      <c r="O408" s="78"/>
      <c r="Q408" s="15"/>
      <c r="U408" s="99" t="str">
        <f t="shared" si="40"/>
        <v>Trường</v>
      </c>
      <c r="V408" s="49" t="str">
        <f t="shared" si="44"/>
        <v>Trường10A8</v>
      </c>
      <c r="W408" s="2">
        <f>COUNTIF($V$5:$V$465,V408)</f>
        <v>1</v>
      </c>
      <c r="X408" s="49" t="str">
        <f t="shared" si="41"/>
        <v>Nguyễn Huy</v>
      </c>
      <c r="Y408" s="99" t="str">
        <f t="shared" si="45"/>
        <v>Huy</v>
      </c>
      <c r="Z408" s="49" t="str">
        <f t="shared" si="42"/>
        <v>Huy Trường10A8</v>
      </c>
      <c r="AA408" s="49">
        <f t="shared" si="43"/>
        <v>1</v>
      </c>
    </row>
    <row r="409" spans="1:27" ht="21" customHeight="1" x14ac:dyDescent="0.25">
      <c r="A409" s="34">
        <v>405</v>
      </c>
      <c r="B409" s="95" t="s">
        <v>437</v>
      </c>
      <c r="C409" s="57" t="s">
        <v>894</v>
      </c>
      <c r="D409" s="58" t="s">
        <v>356</v>
      </c>
      <c r="E409" s="56" t="s">
        <v>10</v>
      </c>
      <c r="F409" s="56" t="s">
        <v>58</v>
      </c>
      <c r="G409" s="60">
        <v>23</v>
      </c>
      <c r="H409" s="59">
        <v>2</v>
      </c>
      <c r="I409" s="59"/>
      <c r="J409" s="57" t="s">
        <v>68</v>
      </c>
      <c r="K409" s="106">
        <v>411</v>
      </c>
      <c r="N409" s="78"/>
      <c r="O409" s="78"/>
      <c r="Q409" s="15"/>
      <c r="U409" s="99" t="str">
        <f t="shared" si="40"/>
        <v>Tuấn</v>
      </c>
      <c r="V409" s="49" t="str">
        <f t="shared" si="44"/>
        <v>Tuấn10A8</v>
      </c>
      <c r="W409" s="2">
        <f>COUNTIF($V$5:$V$469,V409)</f>
        <v>1</v>
      </c>
      <c r="X409" s="49" t="str">
        <f t="shared" si="41"/>
        <v>Nguyễn Trần Anh</v>
      </c>
      <c r="Y409" s="99" t="str">
        <f t="shared" si="45"/>
        <v>Anh</v>
      </c>
      <c r="Z409" s="49" t="str">
        <f t="shared" si="42"/>
        <v>Anh Tuấn10A8</v>
      </c>
      <c r="AA409" s="49">
        <f t="shared" si="43"/>
        <v>1</v>
      </c>
    </row>
    <row r="410" spans="1:27" ht="21" customHeight="1" x14ac:dyDescent="0.25">
      <c r="A410" s="34">
        <v>406</v>
      </c>
      <c r="B410" s="95" t="s">
        <v>439</v>
      </c>
      <c r="C410" s="57" t="s">
        <v>645</v>
      </c>
      <c r="D410" s="58" t="s">
        <v>383</v>
      </c>
      <c r="E410" s="56" t="s">
        <v>8</v>
      </c>
      <c r="F410" s="56" t="s">
        <v>58</v>
      </c>
      <c r="G410" s="60">
        <v>25.75</v>
      </c>
      <c r="H410" s="59">
        <v>1</v>
      </c>
      <c r="I410" s="59"/>
      <c r="J410" s="57" t="s">
        <v>68</v>
      </c>
      <c r="K410" s="106">
        <v>415</v>
      </c>
      <c r="N410" s="78"/>
      <c r="O410" s="78"/>
      <c r="Q410" s="15"/>
      <c r="U410" s="99" t="str">
        <f t="shared" si="40"/>
        <v>Tuyền</v>
      </c>
      <c r="V410" s="49" t="str">
        <f t="shared" si="44"/>
        <v>Tuyền10A8</v>
      </c>
      <c r="W410" s="2">
        <f>COUNTIF($V$5:$V$465,V410)</f>
        <v>1</v>
      </c>
      <c r="X410" s="49" t="str">
        <f t="shared" si="41"/>
        <v>Lý Minh</v>
      </c>
      <c r="Y410" s="99" t="str">
        <f t="shared" si="45"/>
        <v>Minh</v>
      </c>
      <c r="Z410" s="49" t="str">
        <f t="shared" si="42"/>
        <v>Minh Tuyền10A8</v>
      </c>
      <c r="AA410" s="49">
        <f t="shared" si="43"/>
        <v>1</v>
      </c>
    </row>
    <row r="411" spans="1:27" ht="21" customHeight="1" x14ac:dyDescent="0.25">
      <c r="A411" s="34">
        <v>407</v>
      </c>
      <c r="B411" s="95" t="s">
        <v>150</v>
      </c>
      <c r="C411" s="57" t="s">
        <v>774</v>
      </c>
      <c r="D411" s="58" t="s">
        <v>220</v>
      </c>
      <c r="E411" s="56" t="s">
        <v>8</v>
      </c>
      <c r="F411" s="56" t="s">
        <v>58</v>
      </c>
      <c r="G411" s="60">
        <v>22.75</v>
      </c>
      <c r="H411" s="59">
        <v>3</v>
      </c>
      <c r="I411" s="59"/>
      <c r="J411" s="57" t="s">
        <v>68</v>
      </c>
      <c r="K411" s="106">
        <v>422</v>
      </c>
      <c r="N411" s="78"/>
      <c r="O411" s="78"/>
      <c r="Q411" s="15"/>
      <c r="U411" s="99" t="str">
        <f t="shared" si="40"/>
        <v>Vân</v>
      </c>
      <c r="V411" s="49" t="str">
        <f t="shared" si="44"/>
        <v>Vân10A8</v>
      </c>
      <c r="W411" s="2">
        <f>COUNTIF($V$5:$V$465,V411)</f>
        <v>1</v>
      </c>
      <c r="X411" s="49" t="str">
        <f t="shared" si="41"/>
        <v>Nguyễn Hiếu Tường</v>
      </c>
      <c r="Y411" s="99" t="str">
        <f t="shared" si="45"/>
        <v>Tường</v>
      </c>
      <c r="Z411" s="49" t="str">
        <f t="shared" si="42"/>
        <v>Tường Vân10A8</v>
      </c>
      <c r="AA411" s="49">
        <f t="shared" si="43"/>
        <v>1</v>
      </c>
    </row>
    <row r="412" spans="1:27" ht="21" customHeight="1" x14ac:dyDescent="0.25">
      <c r="A412" s="34">
        <v>408</v>
      </c>
      <c r="B412" s="95" t="s">
        <v>442</v>
      </c>
      <c r="C412" s="57" t="s">
        <v>547</v>
      </c>
      <c r="D412" s="58" t="s">
        <v>274</v>
      </c>
      <c r="E412" s="56" t="s">
        <v>10</v>
      </c>
      <c r="F412" s="56" t="s">
        <v>58</v>
      </c>
      <c r="G412" s="60">
        <v>17.25</v>
      </c>
      <c r="H412" s="59">
        <v>1</v>
      </c>
      <c r="I412" s="59"/>
      <c r="J412" s="57" t="s">
        <v>68</v>
      </c>
      <c r="K412" s="106">
        <v>433</v>
      </c>
      <c r="N412" s="78"/>
      <c r="O412" s="78"/>
      <c r="Q412" s="15"/>
      <c r="U412" s="99" t="str">
        <f t="shared" si="40"/>
        <v>Vũ</v>
      </c>
      <c r="V412" s="49" t="str">
        <f t="shared" si="44"/>
        <v>Vũ10A8</v>
      </c>
      <c r="W412" s="2">
        <f>COUNTIF($V$5:$V$465,V412)</f>
        <v>1</v>
      </c>
      <c r="X412" s="49" t="str">
        <f t="shared" si="41"/>
        <v>Võ Anh</v>
      </c>
      <c r="Y412" s="99" t="str">
        <f t="shared" si="45"/>
        <v>Anh</v>
      </c>
      <c r="Z412" s="49" t="str">
        <f t="shared" si="42"/>
        <v>Anh Vũ10A8</v>
      </c>
      <c r="AA412" s="49">
        <f t="shared" si="43"/>
        <v>1</v>
      </c>
    </row>
    <row r="413" spans="1:27" ht="21" customHeight="1" x14ac:dyDescent="0.25">
      <c r="A413" s="34">
        <v>409</v>
      </c>
      <c r="B413" s="95" t="s">
        <v>438</v>
      </c>
      <c r="C413" s="57" t="s">
        <v>714</v>
      </c>
      <c r="D413" s="58" t="s">
        <v>392</v>
      </c>
      <c r="E413" s="56" t="s">
        <v>8</v>
      </c>
      <c r="F413" s="56" t="s">
        <v>58</v>
      </c>
      <c r="G413" s="60">
        <v>24.5</v>
      </c>
      <c r="H413" s="59">
        <v>2</v>
      </c>
      <c r="I413" s="59"/>
      <c r="J413" s="57" t="s">
        <v>68</v>
      </c>
      <c r="K413" s="106">
        <v>437</v>
      </c>
      <c r="N413" s="78"/>
      <c r="O413" s="78"/>
      <c r="Q413" s="15"/>
      <c r="U413" s="99" t="str">
        <f t="shared" si="40"/>
        <v>Vy</v>
      </c>
      <c r="V413" s="49" t="str">
        <f t="shared" si="44"/>
        <v>Vy10A8</v>
      </c>
      <c r="W413" s="2">
        <f>COUNTIF($V$5:$V$465,V413)</f>
        <v>2</v>
      </c>
      <c r="X413" s="49" t="str">
        <f t="shared" si="41"/>
        <v>Mai Phương</v>
      </c>
      <c r="Y413" s="99" t="str">
        <f t="shared" si="45"/>
        <v>Phương</v>
      </c>
      <c r="Z413" s="49" t="str">
        <f t="shared" si="42"/>
        <v>Phương Vy10A8</v>
      </c>
      <c r="AA413" s="49">
        <f t="shared" si="43"/>
        <v>1</v>
      </c>
    </row>
    <row r="414" spans="1:27" ht="21" customHeight="1" x14ac:dyDescent="0.25">
      <c r="A414" s="34">
        <v>410</v>
      </c>
      <c r="B414" s="95" t="s">
        <v>437</v>
      </c>
      <c r="C414" s="57" t="s">
        <v>844</v>
      </c>
      <c r="D414" s="58" t="s">
        <v>242</v>
      </c>
      <c r="E414" s="56" t="s">
        <v>8</v>
      </c>
      <c r="F414" s="56" t="s">
        <v>58</v>
      </c>
      <c r="G414" s="60">
        <v>23</v>
      </c>
      <c r="H414" s="59">
        <v>2</v>
      </c>
      <c r="I414" s="59"/>
      <c r="J414" s="57" t="s">
        <v>171</v>
      </c>
      <c r="K414" s="106">
        <v>446</v>
      </c>
      <c r="N414" s="78"/>
      <c r="O414" s="78"/>
      <c r="Q414" s="15"/>
      <c r="U414" s="99" t="str">
        <f t="shared" si="40"/>
        <v>Vy</v>
      </c>
      <c r="V414" s="49" t="str">
        <f t="shared" si="44"/>
        <v>Vy10A8</v>
      </c>
      <c r="W414" s="2">
        <f>COUNTIF($V$5:$V$469,V414)</f>
        <v>2</v>
      </c>
      <c r="X414" s="49" t="str">
        <f t="shared" si="41"/>
        <v>Trần Phạm Thúy</v>
      </c>
      <c r="Y414" s="99" t="str">
        <f t="shared" si="45"/>
        <v>Thúy</v>
      </c>
      <c r="Z414" s="49" t="str">
        <f t="shared" si="42"/>
        <v>Thúy Vy10A8</v>
      </c>
      <c r="AA414" s="49">
        <f t="shared" si="43"/>
        <v>1</v>
      </c>
    </row>
    <row r="415" spans="1:27" ht="21" customHeight="1" x14ac:dyDescent="0.25">
      <c r="A415" s="34">
        <v>411</v>
      </c>
      <c r="B415" s="95" t="s">
        <v>437</v>
      </c>
      <c r="C415" s="57" t="s">
        <v>838</v>
      </c>
      <c r="D415" s="58" t="s">
        <v>73</v>
      </c>
      <c r="E415" s="56" t="s">
        <v>10</v>
      </c>
      <c r="F415" s="56" t="s">
        <v>15</v>
      </c>
      <c r="G415" s="60">
        <v>21.5</v>
      </c>
      <c r="H415" s="59">
        <v>1</v>
      </c>
      <c r="I415" s="59"/>
      <c r="J415" s="57" t="s">
        <v>171</v>
      </c>
      <c r="K415" s="106">
        <v>2</v>
      </c>
      <c r="N415" s="78"/>
      <c r="O415" s="78"/>
      <c r="Q415" s="15"/>
      <c r="U415" s="99" t="str">
        <f t="shared" si="40"/>
        <v>Anh</v>
      </c>
      <c r="V415" s="49" t="str">
        <f t="shared" si="44"/>
        <v>Anh10A9</v>
      </c>
      <c r="W415" s="2">
        <f>COUNTIF($V$5:$V$465,V415)</f>
        <v>2</v>
      </c>
      <c r="X415" s="49" t="str">
        <f t="shared" si="41"/>
        <v>Bùi Quốc</v>
      </c>
      <c r="Y415" s="99" t="str">
        <f t="shared" si="45"/>
        <v>Quốc</v>
      </c>
      <c r="Z415" s="49" t="str">
        <f t="shared" si="42"/>
        <v>Quốc Anh10A9</v>
      </c>
      <c r="AA415" s="49">
        <f t="shared" si="43"/>
        <v>1</v>
      </c>
    </row>
    <row r="416" spans="1:27" ht="21" customHeight="1" x14ac:dyDescent="0.25">
      <c r="A416" s="34">
        <v>412</v>
      </c>
      <c r="B416" s="95" t="s">
        <v>437</v>
      </c>
      <c r="C416" s="57" t="s">
        <v>904</v>
      </c>
      <c r="D416" s="58" t="s">
        <v>206</v>
      </c>
      <c r="E416" s="56" t="s">
        <v>8</v>
      </c>
      <c r="F416" s="56" t="s">
        <v>15</v>
      </c>
      <c r="G416" s="60">
        <v>21.5</v>
      </c>
      <c r="H416" s="59">
        <v>1</v>
      </c>
      <c r="I416" s="59"/>
      <c r="J416" s="57" t="s">
        <v>171</v>
      </c>
      <c r="K416" s="106">
        <v>13</v>
      </c>
      <c r="N416" s="78"/>
      <c r="O416" s="78"/>
      <c r="Q416" s="15"/>
      <c r="U416" s="99" t="str">
        <f t="shared" si="40"/>
        <v>Anh</v>
      </c>
      <c r="V416" s="49" t="str">
        <f t="shared" si="44"/>
        <v>Anh10A9</v>
      </c>
      <c r="W416" s="2">
        <f>COUNTIF($V$5:$V$465,V416)</f>
        <v>2</v>
      </c>
      <c r="X416" s="49" t="str">
        <f t="shared" si="41"/>
        <v>Võ Nguyễn Trâm</v>
      </c>
      <c r="Y416" s="99" t="str">
        <f t="shared" si="45"/>
        <v>Trâm</v>
      </c>
      <c r="Z416" s="49" t="str">
        <f t="shared" si="42"/>
        <v>Trâm Anh10A9</v>
      </c>
      <c r="AA416" s="49">
        <f t="shared" si="43"/>
        <v>1</v>
      </c>
    </row>
    <row r="417" spans="1:27" ht="21" customHeight="1" x14ac:dyDescent="0.25">
      <c r="A417" s="34">
        <v>413</v>
      </c>
      <c r="B417" s="95" t="s">
        <v>438</v>
      </c>
      <c r="C417" s="57" t="s">
        <v>729</v>
      </c>
      <c r="D417" s="58" t="s">
        <v>198</v>
      </c>
      <c r="E417" s="56" t="s">
        <v>8</v>
      </c>
      <c r="F417" s="56" t="s">
        <v>15</v>
      </c>
      <c r="G417" s="60">
        <v>22.5</v>
      </c>
      <c r="H417" s="59">
        <v>2</v>
      </c>
      <c r="I417" s="59"/>
      <c r="J417" s="57" t="s">
        <v>68</v>
      </c>
      <c r="K417" s="106">
        <v>16</v>
      </c>
      <c r="N417" s="78"/>
      <c r="O417" s="78"/>
      <c r="Q417" s="15"/>
      <c r="U417" s="99" t="str">
        <f t="shared" si="40"/>
        <v>Ân</v>
      </c>
      <c r="V417" s="49" t="str">
        <f t="shared" si="44"/>
        <v>Ân10A9</v>
      </c>
      <c r="W417" s="2">
        <f>COUNTIF($V$5:$V$465,V417)</f>
        <v>1</v>
      </c>
      <c r="X417" s="49" t="str">
        <f t="shared" si="41"/>
        <v>Lê Hồng</v>
      </c>
      <c r="Y417" s="99" t="str">
        <f t="shared" si="45"/>
        <v>Hồng</v>
      </c>
      <c r="Z417" s="49" t="str">
        <f t="shared" si="42"/>
        <v>Hồng Ân10A9</v>
      </c>
      <c r="AA417" s="49">
        <f t="shared" si="43"/>
        <v>1</v>
      </c>
    </row>
    <row r="418" spans="1:27" ht="21" customHeight="1" x14ac:dyDescent="0.25">
      <c r="A418" s="34">
        <v>414</v>
      </c>
      <c r="B418" s="95" t="s">
        <v>460</v>
      </c>
      <c r="C418" s="57" t="s">
        <v>589</v>
      </c>
      <c r="D418" s="58" t="s">
        <v>426</v>
      </c>
      <c r="E418" s="56" t="s">
        <v>10</v>
      </c>
      <c r="F418" s="56" t="s">
        <v>15</v>
      </c>
      <c r="G418" s="60">
        <v>18.5</v>
      </c>
      <c r="H418" s="59">
        <v>2</v>
      </c>
      <c r="I418" s="59"/>
      <c r="J418" s="57" t="s">
        <v>68</v>
      </c>
      <c r="K418" s="106">
        <v>18</v>
      </c>
      <c r="N418" s="78"/>
      <c r="O418" s="78"/>
      <c r="Q418" s="15"/>
      <c r="U418" s="99" t="str">
        <f t="shared" si="40"/>
        <v>Bảo</v>
      </c>
      <c r="V418" s="49" t="str">
        <f t="shared" si="44"/>
        <v>Bảo10A9</v>
      </c>
      <c r="W418" s="2">
        <f>COUNTIF($V$5:$V$465,V418)</f>
        <v>2</v>
      </c>
      <c r="X418" s="49" t="str">
        <f t="shared" si="41"/>
        <v>Hoàng Gia</v>
      </c>
      <c r="Y418" s="99" t="str">
        <f t="shared" si="45"/>
        <v>Gia</v>
      </c>
      <c r="Z418" s="49" t="str">
        <f t="shared" si="42"/>
        <v>Gia Bảo10A9</v>
      </c>
      <c r="AA418" s="49">
        <f t="shared" si="43"/>
        <v>1</v>
      </c>
    </row>
    <row r="419" spans="1:27" ht="21" customHeight="1" x14ac:dyDescent="0.25">
      <c r="A419" s="34">
        <v>415</v>
      </c>
      <c r="B419" s="95" t="s">
        <v>439</v>
      </c>
      <c r="C419" s="57" t="s">
        <v>503</v>
      </c>
      <c r="D419" s="58" t="s">
        <v>210</v>
      </c>
      <c r="E419" s="56" t="s">
        <v>10</v>
      </c>
      <c r="F419" s="56" t="s">
        <v>15</v>
      </c>
      <c r="G419" s="60">
        <v>21.25</v>
      </c>
      <c r="H419" s="59">
        <v>1</v>
      </c>
      <c r="I419" s="59"/>
      <c r="J419" s="57" t="s">
        <v>68</v>
      </c>
      <c r="K419" s="106">
        <v>19</v>
      </c>
      <c r="N419" s="78"/>
      <c r="O419" s="78"/>
      <c r="Q419" s="15"/>
      <c r="U419" s="99" t="str">
        <f t="shared" si="40"/>
        <v>Bảo</v>
      </c>
      <c r="V419" s="49" t="str">
        <f t="shared" si="44"/>
        <v>Bảo10A9</v>
      </c>
      <c r="W419" s="2">
        <f>COUNTIF($V$5:$V$469,V419)</f>
        <v>2</v>
      </c>
      <c r="X419" s="49" t="str">
        <f t="shared" si="41"/>
        <v>Võ Hoàng Tú</v>
      </c>
      <c r="Y419" s="99" t="str">
        <f t="shared" si="45"/>
        <v>Tú</v>
      </c>
      <c r="Z419" s="49" t="str">
        <f t="shared" si="42"/>
        <v>Tú Bảo10A9</v>
      </c>
      <c r="AA419" s="49">
        <f t="shared" si="43"/>
        <v>1</v>
      </c>
    </row>
    <row r="420" spans="1:27" ht="21" customHeight="1" x14ac:dyDescent="0.25">
      <c r="A420" s="34">
        <v>416</v>
      </c>
      <c r="B420" s="95" t="s">
        <v>439</v>
      </c>
      <c r="C420" s="57" t="s">
        <v>487</v>
      </c>
      <c r="D420" s="58" t="s">
        <v>204</v>
      </c>
      <c r="E420" s="56" t="s">
        <v>10</v>
      </c>
      <c r="F420" s="56" t="s">
        <v>15</v>
      </c>
      <c r="G420" s="60">
        <v>23.25</v>
      </c>
      <c r="H420" s="59">
        <v>1</v>
      </c>
      <c r="I420" s="59"/>
      <c r="J420" s="57" t="s">
        <v>68</v>
      </c>
      <c r="K420" s="106">
        <v>41</v>
      </c>
      <c r="N420" s="78"/>
      <c r="O420" s="78"/>
      <c r="Q420" s="15"/>
      <c r="U420" s="99" t="str">
        <f t="shared" si="40"/>
        <v>Duy</v>
      </c>
      <c r="V420" s="49" t="str">
        <f t="shared" si="44"/>
        <v>Duy10A9</v>
      </c>
      <c r="W420" s="2">
        <f>COUNTIF($V$5:$V$465,V420)</f>
        <v>1</v>
      </c>
      <c r="X420" s="49" t="str">
        <f t="shared" si="41"/>
        <v>Phạm Khánh</v>
      </c>
      <c r="Y420" s="99" t="str">
        <f t="shared" si="45"/>
        <v>Khánh</v>
      </c>
      <c r="Z420" s="49" t="str">
        <f t="shared" si="42"/>
        <v>Khánh Duy10A9</v>
      </c>
      <c r="AA420" s="49">
        <f t="shared" si="43"/>
        <v>1</v>
      </c>
    </row>
    <row r="421" spans="1:27" ht="21" customHeight="1" x14ac:dyDescent="0.25">
      <c r="A421" s="34">
        <v>417</v>
      </c>
      <c r="B421" s="95" t="s">
        <v>444</v>
      </c>
      <c r="C421" s="57" t="s">
        <v>856</v>
      </c>
      <c r="D421" s="58" t="s">
        <v>176</v>
      </c>
      <c r="E421" s="56" t="s">
        <v>8</v>
      </c>
      <c r="F421" s="56" t="s">
        <v>15</v>
      </c>
      <c r="G421" s="60">
        <v>21.5</v>
      </c>
      <c r="H421" s="59">
        <v>2</v>
      </c>
      <c r="I421" s="59"/>
      <c r="J421" s="57" t="s">
        <v>168</v>
      </c>
      <c r="K421" s="106">
        <v>48</v>
      </c>
      <c r="N421" s="78"/>
      <c r="O421" s="78"/>
      <c r="Q421" s="15"/>
      <c r="U421" s="99" t="str">
        <f t="shared" si="40"/>
        <v>Dương</v>
      </c>
      <c r="V421" s="49" t="str">
        <f t="shared" si="44"/>
        <v>Dương10A9</v>
      </c>
      <c r="W421" s="2">
        <f>COUNTIF($V$5:$V$465,V421)</f>
        <v>1</v>
      </c>
      <c r="X421" s="49" t="str">
        <f t="shared" si="41"/>
        <v>Nguyễn Thùy</v>
      </c>
      <c r="Y421" s="99" t="str">
        <f t="shared" si="45"/>
        <v>Thùy</v>
      </c>
      <c r="Z421" s="49" t="str">
        <f t="shared" si="42"/>
        <v>Thùy Dương10A9</v>
      </c>
      <c r="AA421" s="49">
        <f t="shared" si="43"/>
        <v>1</v>
      </c>
    </row>
    <row r="422" spans="1:27" ht="21" customHeight="1" x14ac:dyDescent="0.25">
      <c r="A422" s="34">
        <v>418</v>
      </c>
      <c r="B422" s="95" t="s">
        <v>437</v>
      </c>
      <c r="C422" s="57" t="s">
        <v>560</v>
      </c>
      <c r="D422" s="58" t="s">
        <v>238</v>
      </c>
      <c r="E422" s="56" t="s">
        <v>10</v>
      </c>
      <c r="F422" s="56" t="s">
        <v>15</v>
      </c>
      <c r="G422" s="60">
        <v>23</v>
      </c>
      <c r="H422" s="59">
        <v>2</v>
      </c>
      <c r="I422" s="59"/>
      <c r="J422" s="57" t="s">
        <v>171</v>
      </c>
      <c r="K422" s="106">
        <v>66</v>
      </c>
      <c r="N422" s="78"/>
      <c r="O422" s="78"/>
      <c r="Q422" s="15"/>
      <c r="U422" s="99" t="str">
        <f t="shared" si="40"/>
        <v>Hải</v>
      </c>
      <c r="V422" s="49" t="str">
        <f t="shared" si="44"/>
        <v>Hải10A9</v>
      </c>
      <c r="W422" s="2">
        <f>COUNTIF($V$5:$V$465,V422)</f>
        <v>1</v>
      </c>
      <c r="X422" s="49" t="str">
        <f t="shared" si="41"/>
        <v>Ngô Trung</v>
      </c>
      <c r="Y422" s="99" t="str">
        <f t="shared" si="45"/>
        <v>Trung</v>
      </c>
      <c r="Z422" s="49" t="str">
        <f t="shared" si="42"/>
        <v>Trung Hải10A9</v>
      </c>
      <c r="AA422" s="49">
        <f t="shared" si="43"/>
        <v>1</v>
      </c>
    </row>
    <row r="423" spans="1:27" ht="21" customHeight="1" x14ac:dyDescent="0.25">
      <c r="A423" s="34">
        <v>419</v>
      </c>
      <c r="B423" s="95" t="s">
        <v>150</v>
      </c>
      <c r="C423" s="57" t="s">
        <v>715</v>
      </c>
      <c r="D423" s="58" t="s">
        <v>372</v>
      </c>
      <c r="E423" s="56" t="s">
        <v>8</v>
      </c>
      <c r="F423" s="56" t="s">
        <v>15</v>
      </c>
      <c r="G423" s="60">
        <v>24.5</v>
      </c>
      <c r="H423" s="59">
        <v>2</v>
      </c>
      <c r="I423" s="59"/>
      <c r="J423" s="57" t="s">
        <v>68</v>
      </c>
      <c r="K423" s="106">
        <v>78</v>
      </c>
      <c r="N423" s="78"/>
      <c r="O423" s="78"/>
      <c r="Q423" s="15"/>
      <c r="U423" s="99" t="str">
        <f t="shared" si="40"/>
        <v>Hân</v>
      </c>
      <c r="V423" s="49" t="str">
        <f t="shared" si="44"/>
        <v>Hân10A9</v>
      </c>
      <c r="W423" s="2">
        <f>COUNTIF($V$5:$V$465,V423)</f>
        <v>1</v>
      </c>
      <c r="X423" s="49" t="str">
        <f t="shared" si="41"/>
        <v>Cao Ngọc Gia</v>
      </c>
      <c r="Y423" s="99" t="str">
        <f t="shared" si="45"/>
        <v>Gia</v>
      </c>
      <c r="Z423" s="49" t="str">
        <f t="shared" si="42"/>
        <v>Gia Hân10A9</v>
      </c>
      <c r="AA423" s="49">
        <f t="shared" si="43"/>
        <v>1</v>
      </c>
    </row>
    <row r="424" spans="1:27" ht="21" customHeight="1" x14ac:dyDescent="0.25">
      <c r="A424" s="34">
        <v>420</v>
      </c>
      <c r="B424" s="95" t="s">
        <v>439</v>
      </c>
      <c r="C424" s="57" t="s">
        <v>490</v>
      </c>
      <c r="D424" s="58" t="s">
        <v>249</v>
      </c>
      <c r="E424" s="56" t="s">
        <v>10</v>
      </c>
      <c r="F424" s="56" t="s">
        <v>15</v>
      </c>
      <c r="G424" s="60">
        <v>22.5</v>
      </c>
      <c r="H424" s="59">
        <v>1</v>
      </c>
      <c r="I424" s="59"/>
      <c r="J424" s="57" t="s">
        <v>68</v>
      </c>
      <c r="K424" s="106">
        <v>87</v>
      </c>
      <c r="N424" s="78"/>
      <c r="O424" s="78"/>
      <c r="Q424" s="15"/>
      <c r="U424" s="99" t="str">
        <f t="shared" si="40"/>
        <v>Hậu</v>
      </c>
      <c r="V424" s="49" t="str">
        <f t="shared" si="44"/>
        <v>Hậu10A9</v>
      </c>
      <c r="W424" s="2">
        <f>COUNTIF($V$5:$V$469,V424)</f>
        <v>1</v>
      </c>
      <c r="X424" s="49" t="str">
        <f t="shared" si="41"/>
        <v>Võ Công</v>
      </c>
      <c r="Y424" s="99" t="str">
        <f t="shared" si="45"/>
        <v>Công</v>
      </c>
      <c r="Z424" s="49" t="str">
        <f t="shared" si="42"/>
        <v>Công Hậu10A9</v>
      </c>
      <c r="AA424" s="49">
        <f t="shared" si="43"/>
        <v>1</v>
      </c>
    </row>
    <row r="425" spans="1:27" ht="21" customHeight="1" x14ac:dyDescent="0.25">
      <c r="A425" s="34">
        <v>421</v>
      </c>
      <c r="B425" s="95" t="s">
        <v>442</v>
      </c>
      <c r="C425" s="57" t="s">
        <v>757</v>
      </c>
      <c r="D425" s="58" t="s">
        <v>402</v>
      </c>
      <c r="E425" s="56" t="s">
        <v>8</v>
      </c>
      <c r="F425" s="56" t="s">
        <v>15</v>
      </c>
      <c r="G425" s="60">
        <v>18.75</v>
      </c>
      <c r="H425" s="59">
        <v>2</v>
      </c>
      <c r="I425" s="59"/>
      <c r="J425" s="57" t="s">
        <v>68</v>
      </c>
      <c r="K425" s="106">
        <v>88</v>
      </c>
      <c r="N425" s="78"/>
      <c r="O425" s="78"/>
      <c r="Q425" s="15"/>
      <c r="U425" s="99" t="str">
        <f t="shared" si="40"/>
        <v>Hiền</v>
      </c>
      <c r="V425" s="49" t="str">
        <f t="shared" si="44"/>
        <v>Hiền10A9</v>
      </c>
      <c r="W425" s="2">
        <f>COUNTIF($V$5:$V$465,V425)</f>
        <v>2</v>
      </c>
      <c r="X425" s="49" t="str">
        <f t="shared" si="41"/>
        <v>Huỳnh Ngọc</v>
      </c>
      <c r="Y425" s="99" t="str">
        <f t="shared" si="45"/>
        <v>Ngọc</v>
      </c>
      <c r="Z425" s="49" t="str">
        <f t="shared" si="42"/>
        <v>Ngọc Hiền10A9</v>
      </c>
      <c r="AA425" s="49">
        <f t="shared" si="43"/>
        <v>1</v>
      </c>
    </row>
    <row r="426" spans="1:27" ht="21" customHeight="1" x14ac:dyDescent="0.25">
      <c r="A426" s="34">
        <v>422</v>
      </c>
      <c r="B426" s="95" t="s">
        <v>439</v>
      </c>
      <c r="C426" s="57" t="s">
        <v>528</v>
      </c>
      <c r="D426" s="58" t="s">
        <v>204</v>
      </c>
      <c r="E426" s="56" t="s">
        <v>10</v>
      </c>
      <c r="F426" s="56" t="s">
        <v>15</v>
      </c>
      <c r="G426" s="60">
        <v>18.75</v>
      </c>
      <c r="H426" s="59">
        <v>1</v>
      </c>
      <c r="I426" s="59"/>
      <c r="J426" s="57" t="s">
        <v>68</v>
      </c>
      <c r="K426" s="106">
        <v>91</v>
      </c>
      <c r="N426" s="78"/>
      <c r="O426" s="78"/>
      <c r="Q426" s="15"/>
      <c r="U426" s="99" t="str">
        <f t="shared" si="40"/>
        <v>Hiền</v>
      </c>
      <c r="V426" s="49" t="str">
        <f t="shared" si="44"/>
        <v>Hiền10A9</v>
      </c>
      <c r="W426" s="2">
        <f>COUNTIF($V$5:$V$465,V426)</f>
        <v>2</v>
      </c>
      <c r="X426" s="49" t="str">
        <f t="shared" si="41"/>
        <v>Nguyễn Thanh</v>
      </c>
      <c r="Y426" s="99" t="str">
        <f t="shared" si="45"/>
        <v>Thanh</v>
      </c>
      <c r="Z426" s="49" t="str">
        <f t="shared" si="42"/>
        <v>Thanh Hiền10A9</v>
      </c>
      <c r="AA426" s="49">
        <f t="shared" si="43"/>
        <v>1</v>
      </c>
    </row>
    <row r="427" spans="1:27" ht="21" customHeight="1" x14ac:dyDescent="0.25">
      <c r="A427" s="34">
        <v>423</v>
      </c>
      <c r="B427" s="95" t="s">
        <v>459</v>
      </c>
      <c r="C427" s="57" t="s">
        <v>794</v>
      </c>
      <c r="D427" s="58" t="s">
        <v>187</v>
      </c>
      <c r="E427" s="56" t="s">
        <v>8</v>
      </c>
      <c r="F427" s="56" t="s">
        <v>15</v>
      </c>
      <c r="G427" s="60">
        <v>19.25</v>
      </c>
      <c r="H427" s="59">
        <v>3</v>
      </c>
      <c r="I427" s="59"/>
      <c r="J427" s="57" t="s">
        <v>68</v>
      </c>
      <c r="K427" s="106">
        <v>98</v>
      </c>
      <c r="N427" s="78"/>
      <c r="O427" s="78"/>
      <c r="Q427" s="15"/>
      <c r="U427" s="99" t="str">
        <f t="shared" si="40"/>
        <v>Hoa</v>
      </c>
      <c r="V427" s="49" t="str">
        <f t="shared" si="44"/>
        <v>Hoa10A9</v>
      </c>
      <c r="W427" s="2">
        <f>COUNTIF($V$5:$V$465,V427)</f>
        <v>1</v>
      </c>
      <c r="X427" s="49" t="str">
        <f t="shared" si="41"/>
        <v>Trần Phạm Ánh</v>
      </c>
      <c r="Y427" s="99" t="str">
        <f t="shared" si="45"/>
        <v>Ánh</v>
      </c>
      <c r="Z427" s="49" t="str">
        <f t="shared" si="42"/>
        <v>Ánh Hoa10A9</v>
      </c>
      <c r="AA427" s="49">
        <f t="shared" si="43"/>
        <v>1</v>
      </c>
    </row>
    <row r="428" spans="1:27" ht="21" customHeight="1" x14ac:dyDescent="0.25">
      <c r="A428" s="34">
        <v>424</v>
      </c>
      <c r="B428" s="95" t="s">
        <v>437</v>
      </c>
      <c r="C428" s="57" t="s">
        <v>903</v>
      </c>
      <c r="D428" s="58" t="s">
        <v>255</v>
      </c>
      <c r="E428" s="56" t="s">
        <v>10</v>
      </c>
      <c r="F428" s="56" t="s">
        <v>15</v>
      </c>
      <c r="G428" s="60">
        <v>19.75</v>
      </c>
      <c r="H428" s="59">
        <v>2</v>
      </c>
      <c r="I428" s="59"/>
      <c r="J428" s="57" t="s">
        <v>171</v>
      </c>
      <c r="K428" s="106">
        <v>99</v>
      </c>
      <c r="N428" s="78"/>
      <c r="O428" s="78"/>
      <c r="Q428" s="15"/>
      <c r="U428" s="99" t="str">
        <f t="shared" si="40"/>
        <v>Hòa</v>
      </c>
      <c r="V428" s="49" t="str">
        <f t="shared" si="44"/>
        <v>Hòa10A9</v>
      </c>
      <c r="W428" s="2">
        <f>COUNTIF($V$5:$V$465,V428)</f>
        <v>1</v>
      </c>
      <c r="X428" s="49" t="str">
        <f t="shared" si="41"/>
        <v>Phạm Huy Thái</v>
      </c>
      <c r="Y428" s="99" t="str">
        <f t="shared" si="45"/>
        <v>Thái</v>
      </c>
      <c r="Z428" s="49" t="str">
        <f t="shared" si="42"/>
        <v>Thái Hòa10A9</v>
      </c>
      <c r="AA428" s="49">
        <f t="shared" si="43"/>
        <v>1</v>
      </c>
    </row>
    <row r="429" spans="1:27" ht="21" customHeight="1" x14ac:dyDescent="0.25">
      <c r="A429" s="34">
        <v>425</v>
      </c>
      <c r="B429" s="95" t="s">
        <v>438</v>
      </c>
      <c r="C429" s="57" t="s">
        <v>646</v>
      </c>
      <c r="D429" s="58" t="s">
        <v>193</v>
      </c>
      <c r="E429" s="56" t="s">
        <v>8</v>
      </c>
      <c r="F429" s="56" t="s">
        <v>15</v>
      </c>
      <c r="G429" s="60">
        <v>25.5</v>
      </c>
      <c r="H429" s="59">
        <v>1</v>
      </c>
      <c r="I429" s="59"/>
      <c r="J429" s="57" t="s">
        <v>74</v>
      </c>
      <c r="K429" s="106">
        <v>130</v>
      </c>
      <c r="N429" s="78"/>
      <c r="O429" s="78"/>
      <c r="Q429" s="15"/>
      <c r="U429" s="99" t="str">
        <f t="shared" si="40"/>
        <v>Hương</v>
      </c>
      <c r="V429" s="49" t="str">
        <f t="shared" si="44"/>
        <v>Hương10A9</v>
      </c>
      <c r="W429" s="2">
        <f>COUNTIF($V$5:$V$469,V429)</f>
        <v>1</v>
      </c>
      <c r="X429" s="49" t="str">
        <f t="shared" si="41"/>
        <v>Quách Diễm</v>
      </c>
      <c r="Y429" s="99" t="str">
        <f t="shared" si="45"/>
        <v>Diễm</v>
      </c>
      <c r="Z429" s="49" t="str">
        <f t="shared" si="42"/>
        <v>Diễm Hương10A9</v>
      </c>
      <c r="AA429" s="49">
        <f t="shared" si="43"/>
        <v>1</v>
      </c>
    </row>
    <row r="430" spans="1:27" ht="21" customHeight="1" x14ac:dyDescent="0.25">
      <c r="A430" s="34">
        <v>426</v>
      </c>
      <c r="B430" s="95" t="s">
        <v>439</v>
      </c>
      <c r="C430" s="57" t="s">
        <v>476</v>
      </c>
      <c r="D430" s="58" t="s">
        <v>278</v>
      </c>
      <c r="E430" s="56" t="s">
        <v>10</v>
      </c>
      <c r="F430" s="56" t="s">
        <v>15</v>
      </c>
      <c r="G430" s="60">
        <v>25.5</v>
      </c>
      <c r="H430" s="59">
        <v>1</v>
      </c>
      <c r="I430" s="59"/>
      <c r="J430" s="57" t="s">
        <v>68</v>
      </c>
      <c r="K430" s="106">
        <v>147</v>
      </c>
      <c r="N430" s="78"/>
      <c r="O430" s="78"/>
      <c r="Q430" s="15"/>
      <c r="U430" s="99" t="str">
        <f t="shared" si="40"/>
        <v>Lâm</v>
      </c>
      <c r="V430" s="49" t="str">
        <f t="shared" si="44"/>
        <v>Lâm10A9</v>
      </c>
      <c r="W430" s="2">
        <f>COUNTIF($V$5:$V$465,V430)</f>
        <v>1</v>
      </c>
      <c r="X430" s="49" t="str">
        <f t="shared" si="41"/>
        <v>Lê Mai Ngọc</v>
      </c>
      <c r="Y430" s="99" t="str">
        <f t="shared" si="45"/>
        <v>Ngọc</v>
      </c>
      <c r="Z430" s="49" t="str">
        <f t="shared" si="42"/>
        <v>Ngọc Lâm10A9</v>
      </c>
      <c r="AA430" s="49">
        <f t="shared" si="43"/>
        <v>1</v>
      </c>
    </row>
    <row r="431" spans="1:27" ht="21" customHeight="1" x14ac:dyDescent="0.25">
      <c r="A431" s="34">
        <v>427</v>
      </c>
      <c r="B431" s="95" t="s">
        <v>461</v>
      </c>
      <c r="C431" s="57" t="s">
        <v>778</v>
      </c>
      <c r="D431" s="58" t="s">
        <v>360</v>
      </c>
      <c r="E431" s="56" t="s">
        <v>8</v>
      </c>
      <c r="F431" s="56" t="s">
        <v>15</v>
      </c>
      <c r="G431" s="60">
        <v>21.75</v>
      </c>
      <c r="H431" s="59">
        <v>3</v>
      </c>
      <c r="I431" s="59"/>
      <c r="J431" s="57" t="s">
        <v>68</v>
      </c>
      <c r="K431" s="106">
        <v>156</v>
      </c>
      <c r="N431" s="78"/>
      <c r="O431" s="78"/>
      <c r="Q431" s="15"/>
      <c r="U431" s="99" t="str">
        <f t="shared" si="40"/>
        <v>Linh</v>
      </c>
      <c r="V431" s="49" t="str">
        <f t="shared" si="44"/>
        <v>Linh10A9</v>
      </c>
      <c r="W431" s="2">
        <f>COUNTIF($V$5:$V$465,V431)</f>
        <v>1</v>
      </c>
      <c r="X431" s="49" t="str">
        <f t="shared" si="41"/>
        <v>Lê Thị Thảo</v>
      </c>
      <c r="Y431" s="99" t="str">
        <f t="shared" si="45"/>
        <v>Thảo</v>
      </c>
      <c r="Z431" s="49" t="str">
        <f t="shared" si="42"/>
        <v>Thảo Linh10A9</v>
      </c>
      <c r="AA431" s="49">
        <f t="shared" si="43"/>
        <v>1</v>
      </c>
    </row>
    <row r="432" spans="1:27" ht="21" customHeight="1" x14ac:dyDescent="0.25">
      <c r="A432" s="34">
        <v>428</v>
      </c>
      <c r="B432" s="95" t="s">
        <v>443</v>
      </c>
      <c r="C432" s="57" t="s">
        <v>546</v>
      </c>
      <c r="D432" s="58" t="s">
        <v>335</v>
      </c>
      <c r="E432" s="56" t="s">
        <v>10</v>
      </c>
      <c r="F432" s="56" t="s">
        <v>15</v>
      </c>
      <c r="G432" s="60">
        <v>17.25</v>
      </c>
      <c r="H432" s="59">
        <v>1</v>
      </c>
      <c r="I432" s="59"/>
      <c r="J432" s="57" t="s">
        <v>68</v>
      </c>
      <c r="K432" s="106">
        <v>167</v>
      </c>
      <c r="N432" s="78"/>
      <c r="O432" s="78"/>
      <c r="Q432" s="15"/>
      <c r="U432" s="99" t="str">
        <f t="shared" si="40"/>
        <v>Long</v>
      </c>
      <c r="V432" s="49" t="str">
        <f t="shared" si="44"/>
        <v>Long10A9</v>
      </c>
      <c r="W432" s="2">
        <f>COUNTIF($V$5:$V$465,V432)</f>
        <v>1</v>
      </c>
      <c r="X432" s="49" t="str">
        <f t="shared" si="41"/>
        <v>Vũ Việt</v>
      </c>
      <c r="Y432" s="99" t="str">
        <f t="shared" si="45"/>
        <v>Việt</v>
      </c>
      <c r="Z432" s="49" t="str">
        <f t="shared" si="42"/>
        <v>Việt Long10A9</v>
      </c>
      <c r="AA432" s="49">
        <f t="shared" si="43"/>
        <v>1</v>
      </c>
    </row>
    <row r="433" spans="1:27" ht="21" customHeight="1" x14ac:dyDescent="0.25">
      <c r="A433" s="34">
        <v>429</v>
      </c>
      <c r="B433" s="95" t="s">
        <v>458</v>
      </c>
      <c r="C433" s="57" t="s">
        <v>586</v>
      </c>
      <c r="D433" s="58" t="s">
        <v>422</v>
      </c>
      <c r="E433" s="56" t="s">
        <v>10</v>
      </c>
      <c r="F433" s="56" t="s">
        <v>15</v>
      </c>
      <c r="G433" s="60">
        <v>18.75</v>
      </c>
      <c r="H433" s="59">
        <v>2</v>
      </c>
      <c r="I433" s="59"/>
      <c r="J433" s="57" t="s">
        <v>68</v>
      </c>
      <c r="K433" s="106">
        <v>171</v>
      </c>
      <c r="N433" s="78"/>
      <c r="O433" s="78"/>
      <c r="Q433" s="15"/>
      <c r="U433" s="99" t="str">
        <f t="shared" si="40"/>
        <v>Luận</v>
      </c>
      <c r="V433" s="49" t="str">
        <f t="shared" si="44"/>
        <v>Luận10A9</v>
      </c>
      <c r="W433" s="2">
        <f>COUNTIF($V$5:$V$465,V433)</f>
        <v>1</v>
      </c>
      <c r="X433" s="49" t="str">
        <f t="shared" si="41"/>
        <v>Lê Thanh</v>
      </c>
      <c r="Y433" s="99" t="str">
        <f t="shared" si="45"/>
        <v>Thanh</v>
      </c>
      <c r="Z433" s="49" t="str">
        <f t="shared" si="42"/>
        <v>Thanh Luận10A9</v>
      </c>
      <c r="AA433" s="49">
        <f t="shared" si="43"/>
        <v>1</v>
      </c>
    </row>
    <row r="434" spans="1:27" ht="21" customHeight="1" x14ac:dyDescent="0.25">
      <c r="A434" s="34">
        <v>430</v>
      </c>
      <c r="B434" s="95" t="s">
        <v>439</v>
      </c>
      <c r="C434" s="57" t="s">
        <v>661</v>
      </c>
      <c r="D434" s="58" t="s">
        <v>287</v>
      </c>
      <c r="E434" s="56" t="s">
        <v>8</v>
      </c>
      <c r="F434" s="56" t="s">
        <v>15</v>
      </c>
      <c r="G434" s="60">
        <v>23.75</v>
      </c>
      <c r="H434" s="59">
        <v>1</v>
      </c>
      <c r="I434" s="59"/>
      <c r="J434" s="57" t="s">
        <v>157</v>
      </c>
      <c r="K434" s="106">
        <v>174</v>
      </c>
      <c r="N434" s="78"/>
      <c r="O434" s="78"/>
      <c r="Q434" s="15"/>
      <c r="U434" s="99" t="str">
        <f t="shared" si="40"/>
        <v>Mai</v>
      </c>
      <c r="V434" s="49" t="str">
        <f t="shared" si="44"/>
        <v>Mai10A9</v>
      </c>
      <c r="W434" s="2">
        <f>COUNTIF($V$5:$V$469,V434)</f>
        <v>1</v>
      </c>
      <c r="X434" s="49" t="str">
        <f t="shared" si="41"/>
        <v>Nguyễn Thị Quỳnh</v>
      </c>
      <c r="Y434" s="99" t="str">
        <f t="shared" si="45"/>
        <v>Quỳnh</v>
      </c>
      <c r="Z434" s="49" t="str">
        <f t="shared" si="42"/>
        <v>Quỳnh Mai10A9</v>
      </c>
      <c r="AA434" s="49">
        <f t="shared" si="43"/>
        <v>1</v>
      </c>
    </row>
    <row r="435" spans="1:27" ht="21" customHeight="1" x14ac:dyDescent="0.25">
      <c r="A435" s="34">
        <v>431</v>
      </c>
      <c r="B435" s="95" t="s">
        <v>438</v>
      </c>
      <c r="C435" s="57" t="s">
        <v>544</v>
      </c>
      <c r="D435" s="58" t="s">
        <v>288</v>
      </c>
      <c r="E435" s="56" t="s">
        <v>10</v>
      </c>
      <c r="F435" s="56" t="s">
        <v>15</v>
      </c>
      <c r="G435" s="60">
        <v>17.25</v>
      </c>
      <c r="H435" s="59">
        <v>1</v>
      </c>
      <c r="I435" s="59"/>
      <c r="J435" s="57" t="s">
        <v>157</v>
      </c>
      <c r="K435" s="106">
        <v>179</v>
      </c>
      <c r="N435" s="78"/>
      <c r="O435" s="78"/>
      <c r="Q435" s="15"/>
      <c r="U435" s="99" t="str">
        <f t="shared" si="40"/>
        <v>Minh</v>
      </c>
      <c r="V435" s="49" t="str">
        <f t="shared" si="44"/>
        <v>Minh10A9</v>
      </c>
      <c r="W435" s="2">
        <f>COUNTIF($V$5:$V$465,V435)</f>
        <v>1</v>
      </c>
      <c r="X435" s="49" t="str">
        <f t="shared" si="41"/>
        <v>Nguyễn Hồng</v>
      </c>
      <c r="Y435" s="99" t="str">
        <f t="shared" si="45"/>
        <v>Hồng</v>
      </c>
      <c r="Z435" s="49" t="str">
        <f t="shared" si="42"/>
        <v>Hồng Minh10A9</v>
      </c>
      <c r="AA435" s="49">
        <f t="shared" si="43"/>
        <v>1</v>
      </c>
    </row>
    <row r="436" spans="1:27" ht="21" customHeight="1" x14ac:dyDescent="0.25">
      <c r="A436" s="34">
        <v>432</v>
      </c>
      <c r="B436" s="95" t="s">
        <v>438</v>
      </c>
      <c r="C436" s="57" t="s">
        <v>607</v>
      </c>
      <c r="D436" s="58" t="s">
        <v>297</v>
      </c>
      <c r="E436" s="56" t="s">
        <v>10</v>
      </c>
      <c r="F436" s="56" t="s">
        <v>15</v>
      </c>
      <c r="G436" s="60">
        <v>22.75</v>
      </c>
      <c r="H436" s="59">
        <v>3</v>
      </c>
      <c r="I436" s="59"/>
      <c r="J436" s="57" t="s">
        <v>68</v>
      </c>
      <c r="K436" s="106">
        <v>194</v>
      </c>
      <c r="N436" s="78"/>
      <c r="O436" s="78"/>
      <c r="Q436" s="15"/>
      <c r="U436" s="99" t="str">
        <f t="shared" si="40"/>
        <v>Nam</v>
      </c>
      <c r="V436" s="49" t="str">
        <f t="shared" si="44"/>
        <v>Nam10A9</v>
      </c>
      <c r="W436" s="2">
        <f>COUNTIF($V$5:$V$465,V436)</f>
        <v>1</v>
      </c>
      <c r="X436" s="49" t="str">
        <f t="shared" si="41"/>
        <v>Võ Hoàng</v>
      </c>
      <c r="Y436" s="99" t="str">
        <f t="shared" si="45"/>
        <v>Hoàng</v>
      </c>
      <c r="Z436" s="49" t="str">
        <f t="shared" si="42"/>
        <v>Hoàng Nam10A9</v>
      </c>
      <c r="AA436" s="49">
        <f t="shared" si="43"/>
        <v>1</v>
      </c>
    </row>
    <row r="437" spans="1:27" ht="21" customHeight="1" x14ac:dyDescent="0.25">
      <c r="A437" s="34">
        <v>433</v>
      </c>
      <c r="B437" s="95" t="s">
        <v>437</v>
      </c>
      <c r="C437" s="57" t="s">
        <v>830</v>
      </c>
      <c r="D437" s="58" t="s">
        <v>300</v>
      </c>
      <c r="E437" s="56" t="s">
        <v>8</v>
      </c>
      <c r="F437" s="56" t="s">
        <v>15</v>
      </c>
      <c r="G437" s="60">
        <v>19.25</v>
      </c>
      <c r="H437" s="59">
        <v>1</v>
      </c>
      <c r="I437" s="59"/>
      <c r="J437" s="57" t="s">
        <v>68</v>
      </c>
      <c r="K437" s="106">
        <v>198</v>
      </c>
      <c r="N437" s="78"/>
      <c r="O437" s="78"/>
      <c r="Q437" s="15"/>
      <c r="U437" s="99" t="str">
        <f t="shared" si="40"/>
        <v>Ngân</v>
      </c>
      <c r="V437" s="49" t="str">
        <f t="shared" si="44"/>
        <v>Ngân10A9</v>
      </c>
      <c r="W437" s="2">
        <f>COUNTIF($V$5:$V$465,V437)</f>
        <v>1</v>
      </c>
      <c r="X437" s="49" t="str">
        <f t="shared" si="41"/>
        <v>Hồ Hoàng Ngọc</v>
      </c>
      <c r="Y437" s="99" t="str">
        <f t="shared" si="45"/>
        <v>Ngọc</v>
      </c>
      <c r="Z437" s="49" t="str">
        <f t="shared" si="42"/>
        <v>Ngọc Ngân10A9</v>
      </c>
      <c r="AA437" s="49">
        <f t="shared" si="43"/>
        <v>1</v>
      </c>
    </row>
    <row r="438" spans="1:27" ht="21" customHeight="1" x14ac:dyDescent="0.25">
      <c r="A438" s="34">
        <v>434</v>
      </c>
      <c r="B438" s="95" t="s">
        <v>431</v>
      </c>
      <c r="C438" s="57" t="s">
        <v>775</v>
      </c>
      <c r="D438" s="58" t="s">
        <v>175</v>
      </c>
      <c r="E438" s="56" t="s">
        <v>8</v>
      </c>
      <c r="F438" s="56" t="s">
        <v>15</v>
      </c>
      <c r="G438" s="60">
        <v>22.5</v>
      </c>
      <c r="H438" s="59">
        <v>3</v>
      </c>
      <c r="I438" s="59"/>
      <c r="J438" s="57" t="s">
        <v>68</v>
      </c>
      <c r="K438" s="106">
        <v>219</v>
      </c>
      <c r="N438" s="78"/>
      <c r="O438" s="78"/>
      <c r="Q438" s="15"/>
      <c r="U438" s="99" t="str">
        <f t="shared" si="40"/>
        <v>Ngọc</v>
      </c>
      <c r="V438" s="49" t="str">
        <f t="shared" si="44"/>
        <v>Ngọc10A9</v>
      </c>
      <c r="W438" s="2">
        <f>COUNTIF($V$5:$V$465,V438)</f>
        <v>1</v>
      </c>
      <c r="X438" s="49" t="str">
        <f t="shared" si="41"/>
        <v>Tiếu Hồng Bảo</v>
      </c>
      <c r="Y438" s="99" t="str">
        <f t="shared" si="45"/>
        <v>Bảo</v>
      </c>
      <c r="Z438" s="49" t="str">
        <f t="shared" si="42"/>
        <v>Bảo Ngọc10A9</v>
      </c>
      <c r="AA438" s="49">
        <f t="shared" si="43"/>
        <v>1</v>
      </c>
    </row>
    <row r="439" spans="1:27" ht="21" customHeight="1" x14ac:dyDescent="0.25">
      <c r="A439" s="34">
        <v>435</v>
      </c>
      <c r="B439" s="95" t="s">
        <v>437</v>
      </c>
      <c r="C439" s="57" t="s">
        <v>895</v>
      </c>
      <c r="D439" s="58" t="s">
        <v>314</v>
      </c>
      <c r="E439" s="56" t="s">
        <v>8</v>
      </c>
      <c r="F439" s="56" t="s">
        <v>15</v>
      </c>
      <c r="G439" s="60">
        <v>22.75</v>
      </c>
      <c r="H439" s="59">
        <v>2</v>
      </c>
      <c r="I439" s="59"/>
      <c r="J439" s="57" t="s">
        <v>68</v>
      </c>
      <c r="K439" s="106">
        <v>232</v>
      </c>
      <c r="N439" s="78"/>
      <c r="O439" s="78"/>
      <c r="Q439" s="15"/>
      <c r="U439" s="99" t="str">
        <f t="shared" si="40"/>
        <v>Nhi</v>
      </c>
      <c r="V439" s="49" t="str">
        <f t="shared" si="44"/>
        <v>Nhi10A9</v>
      </c>
      <c r="W439" s="2">
        <f>COUNTIF($V$5:$V$469,V439)</f>
        <v>2</v>
      </c>
      <c r="X439" s="49" t="str">
        <f t="shared" si="41"/>
        <v>Nguyễn Lê Uyên</v>
      </c>
      <c r="Y439" s="99" t="str">
        <f t="shared" si="45"/>
        <v>Uyên</v>
      </c>
      <c r="Z439" s="49" t="str">
        <f t="shared" si="42"/>
        <v>Uyên Nhi10A9</v>
      </c>
      <c r="AA439" s="49">
        <f t="shared" si="43"/>
        <v>1</v>
      </c>
    </row>
    <row r="440" spans="1:27" ht="21" customHeight="1" x14ac:dyDescent="0.25">
      <c r="A440" s="34">
        <v>436</v>
      </c>
      <c r="B440" s="95" t="s">
        <v>438</v>
      </c>
      <c r="C440" s="57" t="s">
        <v>132</v>
      </c>
      <c r="D440" s="58" t="s">
        <v>318</v>
      </c>
      <c r="E440" s="56" t="s">
        <v>8</v>
      </c>
      <c r="F440" s="56" t="s">
        <v>15</v>
      </c>
      <c r="G440" s="60">
        <v>21.75</v>
      </c>
      <c r="H440" s="59">
        <v>1</v>
      </c>
      <c r="I440" s="59"/>
      <c r="J440" s="57" t="s">
        <v>68</v>
      </c>
      <c r="K440" s="106">
        <v>236</v>
      </c>
      <c r="N440" s="78"/>
      <c r="O440" s="78"/>
      <c r="Q440" s="15"/>
      <c r="U440" s="99" t="str">
        <f t="shared" si="40"/>
        <v>Nhi</v>
      </c>
      <c r="V440" s="49" t="str">
        <f t="shared" si="44"/>
        <v>Nhi10A9</v>
      </c>
      <c r="W440" s="2">
        <f>COUNTIF($V$5:$V$465,V440)</f>
        <v>2</v>
      </c>
      <c r="X440" s="49" t="str">
        <f t="shared" si="41"/>
        <v>Trần Thị Yến</v>
      </c>
      <c r="Y440" s="99" t="str">
        <f t="shared" si="45"/>
        <v>Yến</v>
      </c>
      <c r="Z440" s="49" t="str">
        <f t="shared" si="42"/>
        <v>Yến Nhi10A9</v>
      </c>
      <c r="AA440" s="49">
        <f t="shared" si="43"/>
        <v>1</v>
      </c>
    </row>
    <row r="441" spans="1:27" ht="21" customHeight="1" x14ac:dyDescent="0.25">
      <c r="A441" s="34">
        <v>437</v>
      </c>
      <c r="B441" s="95" t="s">
        <v>437</v>
      </c>
      <c r="C441" s="57" t="s">
        <v>852</v>
      </c>
      <c r="D441" s="58" t="s">
        <v>190</v>
      </c>
      <c r="E441" s="56" t="s">
        <v>8</v>
      </c>
      <c r="F441" s="56" t="s">
        <v>15</v>
      </c>
      <c r="G441" s="60">
        <v>24.25</v>
      </c>
      <c r="H441" s="59">
        <v>2</v>
      </c>
      <c r="I441" s="59"/>
      <c r="J441" s="57" t="s">
        <v>68</v>
      </c>
      <c r="K441" s="106">
        <v>250</v>
      </c>
      <c r="N441" s="78"/>
      <c r="O441" s="78"/>
      <c r="Q441" s="15"/>
      <c r="U441" s="99" t="str">
        <f t="shared" si="40"/>
        <v>Oanh</v>
      </c>
      <c r="V441" s="49" t="str">
        <f t="shared" si="44"/>
        <v>Oanh10A9</v>
      </c>
      <c r="W441" s="2">
        <f>COUNTIF($V$5:$V$465,V441)</f>
        <v>1</v>
      </c>
      <c r="X441" s="49" t="str">
        <f t="shared" si="41"/>
        <v>Hà Ngọc Hoàng</v>
      </c>
      <c r="Y441" s="99" t="str">
        <f t="shared" si="45"/>
        <v>Hoàng</v>
      </c>
      <c r="Z441" s="49" t="str">
        <f t="shared" si="42"/>
        <v>Hoàng Oanh10A9</v>
      </c>
      <c r="AA441" s="49">
        <f t="shared" si="43"/>
        <v>1</v>
      </c>
    </row>
    <row r="442" spans="1:27" ht="21" customHeight="1" x14ac:dyDescent="0.25">
      <c r="A442" s="34">
        <v>438</v>
      </c>
      <c r="B442" s="95" t="s">
        <v>438</v>
      </c>
      <c r="C442" s="57" t="s">
        <v>571</v>
      </c>
      <c r="D442" s="58" t="s">
        <v>208</v>
      </c>
      <c r="E442" s="56" t="s">
        <v>10</v>
      </c>
      <c r="F442" s="56" t="s">
        <v>15</v>
      </c>
      <c r="G442" s="60">
        <v>20.5</v>
      </c>
      <c r="H442" s="59">
        <v>2</v>
      </c>
      <c r="I442" s="59"/>
      <c r="J442" s="57" t="s">
        <v>68</v>
      </c>
      <c r="K442" s="106">
        <v>263</v>
      </c>
      <c r="N442" s="78"/>
      <c r="O442" s="78"/>
      <c r="Q442" s="15"/>
      <c r="U442" s="99" t="str">
        <f t="shared" si="40"/>
        <v>Phúc</v>
      </c>
      <c r="V442" s="49" t="str">
        <f t="shared" si="44"/>
        <v>Phúc10A9</v>
      </c>
      <c r="W442" s="2">
        <f>COUNTIF($V$5:$V$465,V442)</f>
        <v>1</v>
      </c>
      <c r="X442" s="49" t="str">
        <f t="shared" si="41"/>
        <v>Đỗ Hoàng</v>
      </c>
      <c r="Y442" s="99" t="str">
        <f t="shared" si="45"/>
        <v>Hoàng</v>
      </c>
      <c r="Z442" s="49" t="str">
        <f t="shared" si="42"/>
        <v>Hoàng Phúc10A9</v>
      </c>
      <c r="AA442" s="49">
        <f t="shared" si="43"/>
        <v>1</v>
      </c>
    </row>
    <row r="443" spans="1:27" ht="21" customHeight="1" x14ac:dyDescent="0.25">
      <c r="A443" s="34">
        <v>439</v>
      </c>
      <c r="B443" s="95" t="s">
        <v>438</v>
      </c>
      <c r="C443" s="57" t="s">
        <v>691</v>
      </c>
      <c r="D443" s="58" t="s">
        <v>208</v>
      </c>
      <c r="E443" s="56" t="s">
        <v>8</v>
      </c>
      <c r="F443" s="56" t="s">
        <v>15</v>
      </c>
      <c r="G443" s="60">
        <v>20</v>
      </c>
      <c r="H443" s="59">
        <v>1</v>
      </c>
      <c r="I443" s="59"/>
      <c r="J443" s="57" t="s">
        <v>68</v>
      </c>
      <c r="K443" s="106">
        <v>275</v>
      </c>
      <c r="N443" s="78"/>
      <c r="O443" s="78"/>
      <c r="Q443" s="15"/>
      <c r="U443" s="99" t="str">
        <f t="shared" si="40"/>
        <v>Phương</v>
      </c>
      <c r="V443" s="49" t="str">
        <f t="shared" si="44"/>
        <v>Phương10A9</v>
      </c>
      <c r="W443" s="2">
        <f>COUNTIF($V$5:$V$465,V443)</f>
        <v>1</v>
      </c>
      <c r="X443" s="49" t="str">
        <f t="shared" si="41"/>
        <v>Nguyễn Trúc Kiều</v>
      </c>
      <c r="Y443" s="99" t="str">
        <f t="shared" si="45"/>
        <v>Kiều</v>
      </c>
      <c r="Z443" s="49" t="str">
        <f t="shared" si="42"/>
        <v>Kiều Phương10A9</v>
      </c>
      <c r="AA443" s="49">
        <f t="shared" si="43"/>
        <v>1</v>
      </c>
    </row>
    <row r="444" spans="1:27" ht="21" customHeight="1" x14ac:dyDescent="0.25">
      <c r="A444" s="34">
        <v>440</v>
      </c>
      <c r="B444" s="95" t="s">
        <v>437</v>
      </c>
      <c r="C444" s="57" t="s">
        <v>840</v>
      </c>
      <c r="D444" s="58" t="s">
        <v>105</v>
      </c>
      <c r="E444" s="56" t="s">
        <v>8</v>
      </c>
      <c r="F444" s="56" t="s">
        <v>15</v>
      </c>
      <c r="G444" s="60">
        <v>25</v>
      </c>
      <c r="H444" s="59">
        <v>1</v>
      </c>
      <c r="I444" s="59"/>
      <c r="J444" s="57" t="s">
        <v>68</v>
      </c>
      <c r="K444" s="106">
        <v>284</v>
      </c>
      <c r="N444" s="78"/>
      <c r="O444" s="78"/>
      <c r="Q444" s="15"/>
      <c r="U444" s="99" t="str">
        <f t="shared" si="40"/>
        <v>Quý</v>
      </c>
      <c r="V444" s="49" t="str">
        <f t="shared" si="44"/>
        <v>Quý10A9</v>
      </c>
      <c r="W444" s="2">
        <f>COUNTIF($V$5:$V$469,V444)</f>
        <v>1</v>
      </c>
      <c r="X444" s="49" t="str">
        <f t="shared" si="41"/>
        <v>Từ Nguyễn Thúy</v>
      </c>
      <c r="Y444" s="99" t="str">
        <f t="shared" si="45"/>
        <v>Thúy</v>
      </c>
      <c r="Z444" s="49" t="str">
        <f t="shared" si="42"/>
        <v>Thúy Quý10A9</v>
      </c>
      <c r="AA444" s="49">
        <f t="shared" si="43"/>
        <v>1</v>
      </c>
    </row>
    <row r="445" spans="1:27" ht="21" customHeight="1" x14ac:dyDescent="0.25">
      <c r="A445" s="34">
        <v>441</v>
      </c>
      <c r="B445" s="95" t="s">
        <v>438</v>
      </c>
      <c r="C445" s="57" t="s">
        <v>470</v>
      </c>
      <c r="D445" s="58" t="s">
        <v>336</v>
      </c>
      <c r="E445" s="56" t="s">
        <v>10</v>
      </c>
      <c r="F445" s="56" t="s">
        <v>15</v>
      </c>
      <c r="G445" s="60">
        <v>26.5</v>
      </c>
      <c r="H445" s="59">
        <v>1</v>
      </c>
      <c r="I445" s="59"/>
      <c r="J445" s="57" t="s">
        <v>74</v>
      </c>
      <c r="K445" s="106">
        <v>293</v>
      </c>
      <c r="N445" s="78"/>
      <c r="O445" s="78"/>
      <c r="Q445" s="15"/>
      <c r="U445" s="99" t="str">
        <f t="shared" si="40"/>
        <v>Sự</v>
      </c>
      <c r="V445" s="49" t="str">
        <f t="shared" si="44"/>
        <v>Sự10A9</v>
      </c>
      <c r="W445" s="2">
        <f t="shared" ref="W445:W450" si="46">COUNTIF($V$5:$V$465,V445)</f>
        <v>1</v>
      </c>
      <c r="X445" s="49" t="str">
        <f t="shared" si="41"/>
        <v>Trần Nguyễn Thế</v>
      </c>
      <c r="Y445" s="99" t="str">
        <f t="shared" si="45"/>
        <v>Thế</v>
      </c>
      <c r="Z445" s="49" t="str">
        <f t="shared" si="42"/>
        <v>Thế Sự10A9</v>
      </c>
      <c r="AA445" s="49">
        <f t="shared" si="43"/>
        <v>1</v>
      </c>
    </row>
    <row r="446" spans="1:27" ht="21" customHeight="1" x14ac:dyDescent="0.25">
      <c r="A446" s="34">
        <v>442</v>
      </c>
      <c r="B446" s="95" t="s">
        <v>433</v>
      </c>
      <c r="C446" s="57" t="s">
        <v>626</v>
      </c>
      <c r="D446" s="58" t="s">
        <v>181</v>
      </c>
      <c r="E446" s="56" t="s">
        <v>10</v>
      </c>
      <c r="F446" s="56" t="s">
        <v>15</v>
      </c>
      <c r="G446" s="60">
        <v>18.25</v>
      </c>
      <c r="H446" s="59">
        <v>3</v>
      </c>
      <c r="I446" s="59"/>
      <c r="J446" s="57" t="s">
        <v>68</v>
      </c>
      <c r="K446" s="106">
        <v>296</v>
      </c>
      <c r="N446" s="78"/>
      <c r="O446" s="78"/>
      <c r="Q446" s="15"/>
      <c r="U446" s="99" t="str">
        <f t="shared" si="40"/>
        <v>Tài</v>
      </c>
      <c r="V446" s="49" t="str">
        <f t="shared" si="44"/>
        <v>Tài10A9</v>
      </c>
      <c r="W446" s="2">
        <f t="shared" si="46"/>
        <v>1</v>
      </c>
      <c r="X446" s="49" t="str">
        <f t="shared" si="41"/>
        <v>Lê Nguyễn Thành</v>
      </c>
      <c r="Y446" s="99" t="str">
        <f t="shared" si="45"/>
        <v>Thành</v>
      </c>
      <c r="Z446" s="49" t="str">
        <f t="shared" si="42"/>
        <v>Thành Tài10A9</v>
      </c>
      <c r="AA446" s="49">
        <f t="shared" si="43"/>
        <v>1</v>
      </c>
    </row>
    <row r="447" spans="1:27" ht="21" customHeight="1" x14ac:dyDescent="0.25">
      <c r="A447" s="34">
        <v>443</v>
      </c>
      <c r="B447" s="95" t="s">
        <v>456</v>
      </c>
      <c r="C447" s="57" t="s">
        <v>742</v>
      </c>
      <c r="D447" s="58" t="s">
        <v>199</v>
      </c>
      <c r="E447" s="56" t="s">
        <v>8</v>
      </c>
      <c r="F447" s="56" t="s">
        <v>15</v>
      </c>
      <c r="G447" s="60">
        <v>20.25</v>
      </c>
      <c r="H447" s="59">
        <v>2</v>
      </c>
      <c r="I447" s="59"/>
      <c r="J447" s="57" t="s">
        <v>70</v>
      </c>
      <c r="K447" s="106">
        <v>305</v>
      </c>
      <c r="N447" s="78"/>
      <c r="O447" s="78"/>
      <c r="Q447" s="15"/>
      <c r="U447" s="99" t="str">
        <f t="shared" si="40"/>
        <v>Tâm</v>
      </c>
      <c r="V447" s="49" t="str">
        <f t="shared" si="44"/>
        <v>Tâm10A9</v>
      </c>
      <c r="W447" s="2">
        <f t="shared" si="46"/>
        <v>1</v>
      </c>
      <c r="X447" s="49" t="str">
        <f t="shared" si="41"/>
        <v>Phạm Thị Thanh</v>
      </c>
      <c r="Y447" s="99" t="str">
        <f t="shared" si="45"/>
        <v>Thanh</v>
      </c>
      <c r="Z447" s="49" t="str">
        <f t="shared" si="42"/>
        <v>Thanh Tâm10A9</v>
      </c>
      <c r="AA447" s="49">
        <f t="shared" si="43"/>
        <v>1</v>
      </c>
    </row>
    <row r="448" spans="1:27" ht="26.25" customHeight="1" x14ac:dyDescent="0.25">
      <c r="A448" s="34">
        <v>444</v>
      </c>
      <c r="B448" s="95" t="s">
        <v>439</v>
      </c>
      <c r="C448" s="57" t="s">
        <v>705</v>
      </c>
      <c r="D448" s="58" t="s">
        <v>347</v>
      </c>
      <c r="E448" s="56" t="s">
        <v>8</v>
      </c>
      <c r="F448" s="56" t="s">
        <v>15</v>
      </c>
      <c r="G448" s="60">
        <v>18.25</v>
      </c>
      <c r="H448" s="59">
        <v>1</v>
      </c>
      <c r="I448" s="59"/>
      <c r="J448" s="57" t="s">
        <v>68</v>
      </c>
      <c r="K448" s="106">
        <v>314</v>
      </c>
      <c r="N448" s="78"/>
      <c r="O448" s="78"/>
      <c r="Q448" s="15"/>
      <c r="U448" s="99" t="str">
        <f t="shared" si="40"/>
        <v>Thanh</v>
      </c>
      <c r="V448" s="49" t="str">
        <f t="shared" si="44"/>
        <v>Thanh10A9</v>
      </c>
      <c r="W448" s="2">
        <f t="shared" si="46"/>
        <v>1</v>
      </c>
      <c r="X448" s="49" t="str">
        <f t="shared" si="41"/>
        <v>Lê Huỳnh Kim</v>
      </c>
      <c r="Y448" s="99" t="str">
        <f t="shared" si="45"/>
        <v>Kim</v>
      </c>
      <c r="Z448" s="49" t="str">
        <f t="shared" si="42"/>
        <v>Kim Thanh10A9</v>
      </c>
      <c r="AA448" s="49">
        <f t="shared" si="43"/>
        <v>1</v>
      </c>
    </row>
    <row r="449" spans="1:27" ht="21" customHeight="1" x14ac:dyDescent="0.25">
      <c r="A449" s="34">
        <v>445</v>
      </c>
      <c r="B449" s="95" t="s">
        <v>433</v>
      </c>
      <c r="C449" s="57" t="s">
        <v>623</v>
      </c>
      <c r="D449" s="58" t="s">
        <v>182</v>
      </c>
      <c r="E449" s="56" t="s">
        <v>10</v>
      </c>
      <c r="F449" s="56" t="s">
        <v>15</v>
      </c>
      <c r="G449" s="60">
        <v>19</v>
      </c>
      <c r="H449" s="59">
        <v>3</v>
      </c>
      <c r="I449" s="59"/>
      <c r="J449" s="57" t="s">
        <v>68</v>
      </c>
      <c r="K449" s="106">
        <v>337</v>
      </c>
      <c r="N449" s="78"/>
      <c r="O449" s="78"/>
      <c r="Q449" s="15"/>
      <c r="U449" s="99" t="str">
        <f t="shared" si="40"/>
        <v>Thuần</v>
      </c>
      <c r="V449" s="49" t="str">
        <f t="shared" si="44"/>
        <v>Thuần10A9</v>
      </c>
      <c r="W449" s="2">
        <f t="shared" si="46"/>
        <v>1</v>
      </c>
      <c r="X449" s="49" t="str">
        <f t="shared" si="41"/>
        <v>Lâm Minh</v>
      </c>
      <c r="Y449" s="99" t="str">
        <f t="shared" si="45"/>
        <v>Minh</v>
      </c>
      <c r="Z449" s="49" t="str">
        <f t="shared" si="42"/>
        <v>Minh Thuần10A9</v>
      </c>
      <c r="AA449" s="49">
        <f t="shared" si="43"/>
        <v>1</v>
      </c>
    </row>
    <row r="450" spans="1:27" ht="21" customHeight="1" x14ac:dyDescent="0.25">
      <c r="A450" s="34">
        <v>446</v>
      </c>
      <c r="B450" s="95" t="s">
        <v>437</v>
      </c>
      <c r="C450" s="57" t="s">
        <v>896</v>
      </c>
      <c r="D450" s="58" t="s">
        <v>362</v>
      </c>
      <c r="E450" s="56" t="s">
        <v>10</v>
      </c>
      <c r="F450" s="56" t="s">
        <v>15</v>
      </c>
      <c r="G450" s="60">
        <v>23</v>
      </c>
      <c r="H450" s="59">
        <v>2</v>
      </c>
      <c r="I450" s="59"/>
      <c r="J450" s="57" t="s">
        <v>68</v>
      </c>
      <c r="K450" s="106">
        <v>339</v>
      </c>
      <c r="N450" s="78"/>
      <c r="O450" s="78"/>
      <c r="Q450" s="15"/>
      <c r="U450" s="99" t="str">
        <f t="shared" si="40"/>
        <v>Thuận</v>
      </c>
      <c r="V450" s="49" t="str">
        <f t="shared" si="44"/>
        <v>Thuận10A9</v>
      </c>
      <c r="W450" s="2">
        <f t="shared" si="46"/>
        <v>1</v>
      </c>
      <c r="X450" s="49" t="str">
        <f t="shared" si="41"/>
        <v>Đỗ Đình</v>
      </c>
      <c r="Y450" s="99" t="str">
        <f t="shared" si="45"/>
        <v>Đình</v>
      </c>
      <c r="Z450" s="49" t="str">
        <f t="shared" si="42"/>
        <v>Đình Thuận10A9</v>
      </c>
      <c r="AA450" s="49">
        <f t="shared" si="43"/>
        <v>1</v>
      </c>
    </row>
    <row r="451" spans="1:27" ht="21" customHeight="1" x14ac:dyDescent="0.25">
      <c r="A451" s="34">
        <v>447</v>
      </c>
      <c r="B451" s="95" t="s">
        <v>439</v>
      </c>
      <c r="C451" s="57" t="s">
        <v>695</v>
      </c>
      <c r="D451" s="58" t="s">
        <v>356</v>
      </c>
      <c r="E451" s="56" t="s">
        <v>8</v>
      </c>
      <c r="F451" s="56" t="s">
        <v>15</v>
      </c>
      <c r="G451" s="60">
        <v>19.75</v>
      </c>
      <c r="H451" s="59">
        <v>1</v>
      </c>
      <c r="I451" s="59"/>
      <c r="J451" s="57" t="s">
        <v>68</v>
      </c>
      <c r="K451" s="106">
        <v>347</v>
      </c>
      <c r="N451" s="78"/>
      <c r="O451" s="78"/>
      <c r="Q451" s="15"/>
      <c r="U451" s="99" t="str">
        <f t="shared" si="40"/>
        <v>Thư</v>
      </c>
      <c r="V451" s="49" t="str">
        <f t="shared" si="44"/>
        <v>Thư10A9</v>
      </c>
      <c r="W451" s="2">
        <f>COUNTIF($V$5:$V$469,V451)</f>
        <v>1</v>
      </c>
      <c r="X451" s="49" t="str">
        <f t="shared" si="41"/>
        <v>Huỳnh Minh</v>
      </c>
      <c r="Y451" s="99" t="str">
        <f t="shared" si="45"/>
        <v>Minh</v>
      </c>
      <c r="Z451" s="49" t="str">
        <f t="shared" si="42"/>
        <v>Minh Thư10A9</v>
      </c>
      <c r="AA451" s="49">
        <f t="shared" si="43"/>
        <v>1</v>
      </c>
    </row>
    <row r="452" spans="1:27" ht="21" customHeight="1" x14ac:dyDescent="0.25">
      <c r="A452" s="34">
        <v>448</v>
      </c>
      <c r="B452" s="95" t="s">
        <v>439</v>
      </c>
      <c r="C452" s="57" t="s">
        <v>517</v>
      </c>
      <c r="D452" s="58" t="s">
        <v>339</v>
      </c>
      <c r="E452" s="56" t="s">
        <v>10</v>
      </c>
      <c r="F452" s="56" t="s">
        <v>15</v>
      </c>
      <c r="G452" s="60">
        <v>20</v>
      </c>
      <c r="H452" s="59">
        <v>1</v>
      </c>
      <c r="I452" s="59"/>
      <c r="J452" s="57" t="s">
        <v>68</v>
      </c>
      <c r="K452" s="106">
        <v>379</v>
      </c>
      <c r="N452" s="78"/>
      <c r="O452" s="78"/>
      <c r="Q452" s="15"/>
      <c r="U452" s="99" t="str">
        <f t="shared" si="40"/>
        <v>Tình</v>
      </c>
      <c r="V452" s="49" t="str">
        <f t="shared" si="44"/>
        <v>Tình10A9</v>
      </c>
      <c r="W452" s="2">
        <f>COUNTIF($V$5:$V$465,V452)</f>
        <v>1</v>
      </c>
      <c r="X452" s="49" t="str">
        <f t="shared" si="41"/>
        <v>Trần Thanh</v>
      </c>
      <c r="Y452" s="99" t="str">
        <f t="shared" si="45"/>
        <v>Thanh</v>
      </c>
      <c r="Z452" s="49" t="str">
        <f t="shared" si="42"/>
        <v>Thanh Tình10A9</v>
      </c>
      <c r="AA452" s="49">
        <f t="shared" si="43"/>
        <v>1</v>
      </c>
    </row>
    <row r="453" spans="1:27" ht="21" customHeight="1" x14ac:dyDescent="0.25">
      <c r="A453" s="34">
        <v>449</v>
      </c>
      <c r="B453" s="95" t="s">
        <v>438</v>
      </c>
      <c r="C453" s="57" t="s">
        <v>703</v>
      </c>
      <c r="D453" s="58" t="s">
        <v>373</v>
      </c>
      <c r="E453" s="56" t="s">
        <v>8</v>
      </c>
      <c r="F453" s="56" t="s">
        <v>15</v>
      </c>
      <c r="G453" s="60">
        <v>18.5</v>
      </c>
      <c r="H453" s="59">
        <v>1</v>
      </c>
      <c r="I453" s="59"/>
      <c r="J453" s="57" t="s">
        <v>68</v>
      </c>
      <c r="K453" s="106">
        <v>385</v>
      </c>
      <c r="N453" s="78"/>
      <c r="O453" s="78"/>
      <c r="Q453" s="15"/>
      <c r="U453" s="99" t="str">
        <f t="shared" ref="U453:U466" si="47">RIGHT(C453,LEN(C453)-FIND("@",SUBSTITUTE(C453," ","@",LEN(C453)-LEN(SUBSTITUTE(C453," ","")))))</f>
        <v>Trang</v>
      </c>
      <c r="V453" s="49" t="str">
        <f t="shared" si="44"/>
        <v>Trang10A9</v>
      </c>
      <c r="W453" s="2">
        <f>COUNTIF($V$5:$V$465,V453)</f>
        <v>2</v>
      </c>
      <c r="X453" s="49" t="str">
        <f t="shared" ref="X453:X465" si="48">LEFT(C453,LEN(C453)-LEN(U453)-1)</f>
        <v>Phạm Ngọc Thùy</v>
      </c>
      <c r="Y453" s="99" t="str">
        <f t="shared" si="45"/>
        <v>Thùy</v>
      </c>
      <c r="Z453" s="49" t="str">
        <f t="shared" ref="Z453:Z465" si="49">Y453&amp;" "&amp;U453&amp;F453</f>
        <v>Thùy Trang10A9</v>
      </c>
      <c r="AA453" s="49">
        <f t="shared" ref="AA453:AA459" si="50">COUNTIF($Z$5:$Z$480,Z453)</f>
        <v>1</v>
      </c>
    </row>
    <row r="454" spans="1:27" ht="21" customHeight="1" x14ac:dyDescent="0.25">
      <c r="A454" s="34">
        <v>450</v>
      </c>
      <c r="B454" s="95" t="s">
        <v>440</v>
      </c>
      <c r="C454" s="57" t="s">
        <v>760</v>
      </c>
      <c r="D454" s="58" t="s">
        <v>353</v>
      </c>
      <c r="E454" s="56" t="s">
        <v>8</v>
      </c>
      <c r="F454" s="56" t="s">
        <v>15</v>
      </c>
      <c r="G454" s="60">
        <v>18.5</v>
      </c>
      <c r="H454" s="59">
        <v>2</v>
      </c>
      <c r="I454" s="59"/>
      <c r="J454" s="57" t="s">
        <v>98</v>
      </c>
      <c r="K454" s="106">
        <v>386</v>
      </c>
      <c r="N454" s="78"/>
      <c r="O454" s="78"/>
      <c r="Q454" s="15"/>
      <c r="U454" s="99" t="str">
        <f t="shared" si="47"/>
        <v>Trang</v>
      </c>
      <c r="V454" s="49" t="str">
        <f t="shared" ref="V454:V470" si="51">U454&amp;F454</f>
        <v>Trang10A9</v>
      </c>
      <c r="W454" s="2">
        <f>COUNTIF($V$5:$V$469,V454)</f>
        <v>2</v>
      </c>
      <c r="X454" s="49" t="str">
        <f t="shared" si="48"/>
        <v>Võ Thị Thanh</v>
      </c>
      <c r="Y454" s="99" t="str">
        <f t="shared" ref="Y454:Y465" si="52">RIGHT(X454,LEN(X454)-FIND("@",SUBSTITUTE(X454," ","@",LEN(X454)-LEN(SUBSTITUTE(X454," ","")))))</f>
        <v>Thanh</v>
      </c>
      <c r="Z454" s="49" t="str">
        <f t="shared" si="49"/>
        <v>Thanh Trang10A9</v>
      </c>
      <c r="AA454" s="49">
        <f t="shared" si="50"/>
        <v>1</v>
      </c>
    </row>
    <row r="455" spans="1:27" ht="21" customHeight="1" x14ac:dyDescent="0.25">
      <c r="A455" s="34">
        <v>451</v>
      </c>
      <c r="B455" s="95" t="s">
        <v>437</v>
      </c>
      <c r="C455" s="57" t="s">
        <v>847</v>
      </c>
      <c r="D455" s="58" t="s">
        <v>370</v>
      </c>
      <c r="E455" s="56" t="s">
        <v>8</v>
      </c>
      <c r="F455" s="56" t="s">
        <v>15</v>
      </c>
      <c r="G455" s="60">
        <v>31</v>
      </c>
      <c r="H455" s="59">
        <v>1</v>
      </c>
      <c r="I455" s="59"/>
      <c r="J455" s="57" t="s">
        <v>68</v>
      </c>
      <c r="K455" s="106">
        <v>389</v>
      </c>
      <c r="N455" s="78"/>
      <c r="O455" s="78"/>
      <c r="Q455" s="15"/>
      <c r="U455" s="99" t="str">
        <f t="shared" si="47"/>
        <v>Trâm</v>
      </c>
      <c r="V455" s="49" t="str">
        <f t="shared" si="51"/>
        <v>Trâm10A9</v>
      </c>
      <c r="W455" s="2">
        <f>COUNTIF($V$5:$V$465,V455)</f>
        <v>1</v>
      </c>
      <c r="X455" s="49" t="str">
        <f t="shared" si="48"/>
        <v>Ngụy Ngọc Bảo</v>
      </c>
      <c r="Y455" s="99" t="str">
        <f t="shared" si="52"/>
        <v>Bảo</v>
      </c>
      <c r="Z455" s="49" t="str">
        <f t="shared" si="49"/>
        <v>Bảo Trâm10A9</v>
      </c>
      <c r="AA455" s="49">
        <f t="shared" si="50"/>
        <v>1</v>
      </c>
    </row>
    <row r="456" spans="1:27" ht="21" customHeight="1" x14ac:dyDescent="0.25">
      <c r="A456" s="34">
        <v>452</v>
      </c>
      <c r="B456" s="95" t="s">
        <v>442</v>
      </c>
      <c r="C456" s="57" t="s">
        <v>604</v>
      </c>
      <c r="D456" s="58" t="s">
        <v>250</v>
      </c>
      <c r="E456" s="56" t="s">
        <v>10</v>
      </c>
      <c r="F456" s="56" t="s">
        <v>15</v>
      </c>
      <c r="G456" s="60">
        <v>17</v>
      </c>
      <c r="H456" s="59">
        <v>2</v>
      </c>
      <c r="I456" s="59"/>
      <c r="J456" s="57" t="s">
        <v>68</v>
      </c>
      <c r="K456" s="106">
        <v>407</v>
      </c>
      <c r="N456" s="78"/>
      <c r="O456" s="78"/>
      <c r="Q456" s="15"/>
      <c r="U456" s="99" t="str">
        <f t="shared" si="47"/>
        <v>Tú</v>
      </c>
      <c r="V456" s="49" t="str">
        <f t="shared" si="51"/>
        <v>Tú10A9</v>
      </c>
      <c r="W456" s="2">
        <f>COUNTIF($V$5:$V$465,V456)</f>
        <v>1</v>
      </c>
      <c r="X456" s="49" t="str">
        <f t="shared" si="48"/>
        <v>Nguyễn Đức</v>
      </c>
      <c r="Y456" s="99" t="str">
        <f t="shared" si="52"/>
        <v>Đức</v>
      </c>
      <c r="Z456" s="49" t="str">
        <f t="shared" si="49"/>
        <v>Đức Tú10A9</v>
      </c>
      <c r="AA456" s="49">
        <f t="shared" si="50"/>
        <v>1</v>
      </c>
    </row>
    <row r="457" spans="1:27" ht="21" customHeight="1" x14ac:dyDescent="0.25">
      <c r="A457" s="34">
        <v>453</v>
      </c>
      <c r="B457" s="95" t="s">
        <v>439</v>
      </c>
      <c r="C457" s="57" t="s">
        <v>531</v>
      </c>
      <c r="D457" s="58" t="s">
        <v>390</v>
      </c>
      <c r="E457" s="56" t="s">
        <v>10</v>
      </c>
      <c r="F457" s="56" t="s">
        <v>15</v>
      </c>
      <c r="G457" s="60">
        <v>18.75</v>
      </c>
      <c r="H457" s="59">
        <v>1</v>
      </c>
      <c r="I457" s="59"/>
      <c r="J457" s="57" t="s">
        <v>68</v>
      </c>
      <c r="K457" s="106">
        <v>434</v>
      </c>
      <c r="N457" s="78"/>
      <c r="O457" s="78"/>
      <c r="Q457" s="15"/>
      <c r="U457" s="99" t="str">
        <f t="shared" si="47"/>
        <v>Vũ</v>
      </c>
      <c r="V457" s="49" t="str">
        <f t="shared" si="51"/>
        <v>Vũ10A9</v>
      </c>
      <c r="W457" s="2">
        <f>COUNTIF($V$5:$V$465,V457)</f>
        <v>1</v>
      </c>
      <c r="X457" s="49" t="str">
        <f t="shared" si="48"/>
        <v>Vũ Anh</v>
      </c>
      <c r="Y457" s="99" t="str">
        <f t="shared" si="52"/>
        <v>Anh</v>
      </c>
      <c r="Z457" s="49" t="str">
        <f t="shared" si="49"/>
        <v>Anh Vũ10A9</v>
      </c>
      <c r="AA457" s="49">
        <f t="shared" si="50"/>
        <v>1</v>
      </c>
    </row>
    <row r="458" spans="1:27" ht="21" customHeight="1" x14ac:dyDescent="0.25">
      <c r="A458" s="34">
        <v>454</v>
      </c>
      <c r="B458" s="95" t="s">
        <v>438</v>
      </c>
      <c r="C458" s="57" t="s">
        <v>664</v>
      </c>
      <c r="D458" s="58" t="s">
        <v>391</v>
      </c>
      <c r="E458" s="56" t="s">
        <v>8</v>
      </c>
      <c r="F458" s="56" t="s">
        <v>15</v>
      </c>
      <c r="G458" s="60">
        <v>23</v>
      </c>
      <c r="H458" s="59">
        <v>1</v>
      </c>
      <c r="I458" s="59"/>
      <c r="J458" s="57" t="s">
        <v>167</v>
      </c>
      <c r="K458" s="106">
        <v>436</v>
      </c>
      <c r="N458" s="78"/>
      <c r="O458" s="78"/>
      <c r="Q458" s="15"/>
      <c r="U458" s="99" t="str">
        <f t="shared" si="47"/>
        <v>Vy</v>
      </c>
      <c r="V458" s="49" t="str">
        <f t="shared" si="51"/>
        <v>Vy10A9</v>
      </c>
      <c r="W458" s="2">
        <f>COUNTIF($V$5:$V$465,V458)</f>
        <v>2</v>
      </c>
      <c r="X458" s="49" t="str">
        <f t="shared" si="48"/>
        <v>Lương Thị Hà</v>
      </c>
      <c r="Y458" s="99" t="str">
        <f t="shared" si="52"/>
        <v>Hà</v>
      </c>
      <c r="Z458" s="49" t="str">
        <f t="shared" si="49"/>
        <v>Hà Vy10A9</v>
      </c>
      <c r="AA458" s="49">
        <f t="shared" si="50"/>
        <v>1</v>
      </c>
    </row>
    <row r="459" spans="1:27" ht="21" customHeight="1" x14ac:dyDescent="0.25">
      <c r="A459" s="34">
        <v>455</v>
      </c>
      <c r="B459" s="95" t="s">
        <v>458</v>
      </c>
      <c r="C459" s="57" t="s">
        <v>796</v>
      </c>
      <c r="D459" s="58" t="s">
        <v>349</v>
      </c>
      <c r="E459" s="56" t="s">
        <v>8</v>
      </c>
      <c r="F459" s="56" t="s">
        <v>15</v>
      </c>
      <c r="G459" s="60">
        <v>19</v>
      </c>
      <c r="H459" s="59">
        <v>3</v>
      </c>
      <c r="I459" s="59"/>
      <c r="J459" s="57" t="s">
        <v>172</v>
      </c>
      <c r="K459" s="106">
        <v>440</v>
      </c>
      <c r="N459" s="78"/>
      <c r="O459" s="78"/>
      <c r="Q459" s="15"/>
      <c r="U459" s="99" t="str">
        <f t="shared" si="47"/>
        <v>Vy</v>
      </c>
      <c r="V459" s="49" t="str">
        <f t="shared" si="51"/>
        <v>Vy10A9</v>
      </c>
      <c r="W459" s="2">
        <f>COUNTIF($V$5:$V$469,V459)</f>
        <v>2</v>
      </c>
      <c r="X459" s="49" t="str">
        <f t="shared" si="48"/>
        <v>Nguyễn Trang Thảo</v>
      </c>
      <c r="Y459" s="99" t="str">
        <f t="shared" si="52"/>
        <v>Thảo</v>
      </c>
      <c r="Z459" s="49" t="str">
        <f t="shared" si="49"/>
        <v>Thảo Vy10A9</v>
      </c>
      <c r="AA459" s="49">
        <f t="shared" si="50"/>
        <v>1</v>
      </c>
    </row>
    <row r="460" spans="1:27" ht="21" customHeight="1" x14ac:dyDescent="0.25">
      <c r="A460" s="34">
        <v>456</v>
      </c>
      <c r="B460" s="95"/>
      <c r="C460" s="57" t="s">
        <v>908</v>
      </c>
      <c r="D460" s="58" t="s">
        <v>245</v>
      </c>
      <c r="E460" s="56" t="s">
        <v>10</v>
      </c>
      <c r="F460" s="111" t="s">
        <v>11</v>
      </c>
      <c r="G460" s="108">
        <v>24.25</v>
      </c>
      <c r="H460" s="59">
        <v>2</v>
      </c>
      <c r="I460" s="59"/>
      <c r="J460" s="57" t="s">
        <v>68</v>
      </c>
      <c r="N460" s="78"/>
      <c r="O460" s="78"/>
      <c r="Q460" s="15"/>
      <c r="U460" s="49" t="str">
        <f>C460&amp;F460</f>
        <v>Nguyễn Bảo Tú Tú10A4</v>
      </c>
      <c r="V460" s="49" t="str">
        <f t="shared" si="51"/>
        <v>Nguyễn Bảo Tú Tú10A410A4</v>
      </c>
      <c r="W460" s="2">
        <f>COUNTIF($V$5:$V$469,V460)</f>
        <v>1</v>
      </c>
      <c r="X460" s="49"/>
      <c r="Y460" s="99"/>
      <c r="Z460" s="49"/>
      <c r="AA460" s="49"/>
    </row>
    <row r="461" spans="1:27" ht="21" customHeight="1" x14ac:dyDescent="0.25">
      <c r="A461" s="34">
        <v>457</v>
      </c>
      <c r="B461" s="95"/>
      <c r="C461" s="57" t="s">
        <v>911</v>
      </c>
      <c r="D461" s="109" t="s">
        <v>910</v>
      </c>
      <c r="E461" s="109" t="s">
        <v>10</v>
      </c>
      <c r="F461" s="110" t="s">
        <v>40</v>
      </c>
      <c r="G461" s="108">
        <v>19.25</v>
      </c>
      <c r="H461" s="110">
        <v>1</v>
      </c>
      <c r="I461" s="59"/>
      <c r="J461" s="57" t="s">
        <v>68</v>
      </c>
      <c r="N461" s="78"/>
      <c r="O461" s="78"/>
      <c r="Q461" s="15"/>
      <c r="U461" s="49" t="str">
        <f>C461&amp;F461</f>
        <v>Nguyễn Đăng Huy10A1</v>
      </c>
      <c r="V461" s="49" t="str">
        <f t="shared" si="51"/>
        <v>Nguyễn Đăng Huy10A110A1</v>
      </c>
      <c r="W461" s="2">
        <f>COUNTIF($V$5:$V$469,V461)</f>
        <v>1</v>
      </c>
      <c r="X461" s="49"/>
      <c r="Y461" s="99"/>
      <c r="Z461" s="49"/>
      <c r="AA461" s="49"/>
    </row>
    <row r="462" spans="1:27" ht="21" customHeight="1" x14ac:dyDescent="0.25">
      <c r="A462" s="34">
        <v>458</v>
      </c>
      <c r="B462" s="95"/>
      <c r="C462" s="57" t="s">
        <v>927</v>
      </c>
      <c r="D462" s="112" t="s">
        <v>232</v>
      </c>
      <c r="E462" s="112" t="s">
        <v>8</v>
      </c>
      <c r="F462" s="112" t="s">
        <v>58</v>
      </c>
      <c r="G462" s="114">
        <v>22.25</v>
      </c>
      <c r="H462" s="113">
        <v>1</v>
      </c>
      <c r="I462" s="59"/>
      <c r="J462" s="57" t="s">
        <v>68</v>
      </c>
      <c r="N462" s="78"/>
      <c r="O462" s="78"/>
      <c r="Q462" s="15"/>
      <c r="U462" s="49"/>
      <c r="V462" s="49"/>
      <c r="X462" s="49"/>
      <c r="Y462" s="99"/>
      <c r="Z462" s="49"/>
      <c r="AA462" s="49"/>
    </row>
    <row r="463" spans="1:27" ht="21" customHeight="1" x14ac:dyDescent="0.25">
      <c r="A463" s="34">
        <v>459</v>
      </c>
      <c r="B463" s="101" t="s">
        <v>54</v>
      </c>
      <c r="C463" s="102" t="s">
        <v>129</v>
      </c>
      <c r="D463" s="103" t="s">
        <v>85</v>
      </c>
      <c r="E463" s="101" t="s">
        <v>10</v>
      </c>
      <c r="F463" s="101" t="s">
        <v>40</v>
      </c>
      <c r="G463" s="104"/>
      <c r="H463" s="105"/>
      <c r="I463" s="105" t="s">
        <v>39</v>
      </c>
      <c r="J463" s="102"/>
      <c r="N463" s="78"/>
      <c r="O463" s="78"/>
      <c r="Q463" s="15"/>
      <c r="U463" s="99" t="str">
        <f t="shared" si="47"/>
        <v>Trí</v>
      </c>
      <c r="V463" s="49" t="str">
        <f t="shared" si="51"/>
        <v>Trí10A1</v>
      </c>
      <c r="W463" s="2">
        <f>COUNTIF($V$5:$V$465,V463)</f>
        <v>2</v>
      </c>
      <c r="X463" s="49" t="str">
        <f t="shared" si="48"/>
        <v>Phạm Hoàng Minh</v>
      </c>
      <c r="Y463" s="99" t="str">
        <f t="shared" si="52"/>
        <v>Minh</v>
      </c>
      <c r="Z463" s="49" t="str">
        <f t="shared" si="49"/>
        <v>Minh Trí10A1</v>
      </c>
      <c r="AA463" s="49">
        <f>COUNTIF($Z$5:$Z$480,Z463)</f>
        <v>1</v>
      </c>
    </row>
    <row r="464" spans="1:27" ht="21" customHeight="1" x14ac:dyDescent="0.25">
      <c r="A464" s="34">
        <v>460</v>
      </c>
      <c r="B464" s="101" t="s">
        <v>54</v>
      </c>
      <c r="C464" s="102" t="s">
        <v>905</v>
      </c>
      <c r="D464" s="103" t="s">
        <v>106</v>
      </c>
      <c r="E464" s="101" t="s">
        <v>10</v>
      </c>
      <c r="F464" s="101" t="s">
        <v>15</v>
      </c>
      <c r="G464" s="104"/>
      <c r="H464" s="105"/>
      <c r="I464" s="105" t="s">
        <v>39</v>
      </c>
      <c r="J464" s="102"/>
      <c r="N464" s="78"/>
      <c r="O464" s="78"/>
      <c r="Q464" s="15"/>
      <c r="U464" s="99" t="str">
        <f t="shared" si="47"/>
        <v>Phi</v>
      </c>
      <c r="V464" s="49" t="str">
        <f t="shared" si="51"/>
        <v>Phi10A9</v>
      </c>
      <c r="W464" s="2">
        <f>COUNTIF($V$5:$V$465,V464)</f>
        <v>1</v>
      </c>
      <c r="X464" s="49" t="str">
        <f t="shared" si="48"/>
        <v>Đặng Hoàng</v>
      </c>
      <c r="Y464" s="99" t="str">
        <f t="shared" si="52"/>
        <v>Hoàng</v>
      </c>
      <c r="Z464" s="49" t="str">
        <f t="shared" si="49"/>
        <v>Hoàng Phi10A9</v>
      </c>
      <c r="AA464" s="49">
        <f>COUNTIF($Z$5:$Z$480,Z464)</f>
        <v>1</v>
      </c>
    </row>
    <row r="465" spans="1:27" ht="21" customHeight="1" x14ac:dyDescent="0.25">
      <c r="A465" s="34">
        <v>461</v>
      </c>
      <c r="B465" s="101" t="s">
        <v>55</v>
      </c>
      <c r="C465" s="102" t="s">
        <v>125</v>
      </c>
      <c r="D465" s="103" t="s">
        <v>88</v>
      </c>
      <c r="E465" s="101" t="s">
        <v>8</v>
      </c>
      <c r="F465" s="101" t="s">
        <v>16</v>
      </c>
      <c r="G465" s="104"/>
      <c r="H465" s="105"/>
      <c r="I465" s="105" t="s">
        <v>39</v>
      </c>
      <c r="J465" s="102"/>
      <c r="N465" s="78"/>
      <c r="O465" s="78"/>
      <c r="Q465" s="15"/>
      <c r="U465" s="99" t="str">
        <f t="shared" si="47"/>
        <v>Nguyên</v>
      </c>
      <c r="V465" s="49" t="str">
        <f t="shared" si="51"/>
        <v>Nguyên10A10</v>
      </c>
      <c r="W465" s="2">
        <f>COUNTIF($V$5:$V$465,V465)</f>
        <v>1</v>
      </c>
      <c r="X465" s="49" t="str">
        <f t="shared" si="48"/>
        <v>Nguyễn Ngọc Thảo</v>
      </c>
      <c r="Y465" s="99" t="str">
        <f t="shared" si="52"/>
        <v>Thảo</v>
      </c>
      <c r="Z465" s="49" t="str">
        <f t="shared" si="49"/>
        <v>Thảo Nguyên10A10</v>
      </c>
      <c r="AA465" s="49">
        <f>COUNTIF($Z$5:$Z$480,Z465)</f>
        <v>1</v>
      </c>
    </row>
    <row r="466" spans="1:27" ht="21" customHeight="1" x14ac:dyDescent="0.25">
      <c r="A466" s="34">
        <v>462</v>
      </c>
      <c r="B466" s="115" t="s">
        <v>58</v>
      </c>
      <c r="C466" s="116" t="s">
        <v>126</v>
      </c>
      <c r="D466" s="117" t="s">
        <v>89</v>
      </c>
      <c r="E466" s="115" t="s">
        <v>10</v>
      </c>
      <c r="F466" s="115" t="s">
        <v>58</v>
      </c>
      <c r="G466" s="118"/>
      <c r="H466" s="119"/>
      <c r="I466" s="119" t="s">
        <v>39</v>
      </c>
      <c r="J466" s="116" t="s">
        <v>94</v>
      </c>
      <c r="N466" s="78"/>
      <c r="O466" s="78"/>
      <c r="Q466" s="15"/>
      <c r="U466" s="99" t="str">
        <f t="shared" si="47"/>
        <v>Sơn</v>
      </c>
      <c r="V466" s="49" t="str">
        <f t="shared" si="51"/>
        <v>Sơn10A8</v>
      </c>
      <c r="W466" s="2">
        <f t="shared" ref="W466:W472" si="53">COUNTIF($V$5:$V$469,V466)</f>
        <v>1</v>
      </c>
      <c r="X466" s="49"/>
      <c r="Y466" s="99"/>
      <c r="Z466" s="49"/>
      <c r="AA466" s="49"/>
    </row>
    <row r="467" spans="1:27" ht="21" customHeight="1" x14ac:dyDescent="0.25">
      <c r="A467" s="34">
        <v>463</v>
      </c>
      <c r="B467" s="120" t="s">
        <v>54</v>
      </c>
      <c r="C467" s="116" t="s">
        <v>912</v>
      </c>
      <c r="D467" s="121" t="s">
        <v>915</v>
      </c>
      <c r="E467" s="115" t="s">
        <v>10</v>
      </c>
      <c r="F467" s="115" t="s">
        <v>55</v>
      </c>
      <c r="G467" s="118"/>
      <c r="H467" s="119"/>
      <c r="I467" s="119" t="s">
        <v>39</v>
      </c>
      <c r="J467" s="116" t="s">
        <v>68</v>
      </c>
      <c r="N467" s="78"/>
      <c r="O467" s="78"/>
      <c r="Q467" s="15"/>
      <c r="U467" s="49" t="str">
        <f t="shared" ref="U467:U472" si="54">C467&amp;F467</f>
        <v>Võ Hoàng Minh Thiện10A3</v>
      </c>
      <c r="V467" s="49" t="str">
        <f t="shared" si="51"/>
        <v>Võ Hoàng Minh Thiện10A310A3</v>
      </c>
      <c r="W467" s="2">
        <f t="shared" si="53"/>
        <v>1</v>
      </c>
      <c r="X467" s="49"/>
      <c r="Y467" s="99"/>
      <c r="Z467" s="49"/>
      <c r="AA467" s="49"/>
    </row>
    <row r="468" spans="1:27" ht="21" customHeight="1" x14ac:dyDescent="0.25">
      <c r="A468" s="34">
        <v>464</v>
      </c>
      <c r="B468" s="120" t="s">
        <v>14</v>
      </c>
      <c r="C468" s="116" t="s">
        <v>913</v>
      </c>
      <c r="D468" s="121" t="s">
        <v>914</v>
      </c>
      <c r="E468" s="115" t="s">
        <v>10</v>
      </c>
      <c r="F468" s="115" t="s">
        <v>54</v>
      </c>
      <c r="G468" s="118"/>
      <c r="H468" s="119"/>
      <c r="I468" s="119" t="s">
        <v>39</v>
      </c>
      <c r="J468" s="116" t="s">
        <v>68</v>
      </c>
      <c r="N468" s="78"/>
      <c r="O468" s="78"/>
      <c r="Q468" s="15"/>
      <c r="U468" s="49" t="str">
        <f t="shared" si="54"/>
        <v>Nguyễn Văn Thành10A2</v>
      </c>
      <c r="V468" s="49" t="str">
        <f t="shared" si="51"/>
        <v>Nguyễn Văn Thành10A210A2</v>
      </c>
      <c r="W468" s="2">
        <f t="shared" si="53"/>
        <v>1</v>
      </c>
      <c r="X468" s="49"/>
      <c r="Y468" s="99"/>
      <c r="Z468" s="49"/>
      <c r="AA468" s="49"/>
    </row>
    <row r="469" spans="1:27" ht="21" customHeight="1" x14ac:dyDescent="0.25">
      <c r="A469" s="34">
        <v>465</v>
      </c>
      <c r="B469" s="122"/>
      <c r="C469" s="116" t="s">
        <v>928</v>
      </c>
      <c r="D469" s="121" t="s">
        <v>930</v>
      </c>
      <c r="E469" s="115" t="s">
        <v>10</v>
      </c>
      <c r="F469" s="115" t="s">
        <v>11</v>
      </c>
      <c r="G469" s="118"/>
      <c r="H469" s="119"/>
      <c r="I469" s="119" t="s">
        <v>39</v>
      </c>
      <c r="J469" s="116"/>
      <c r="N469" s="78"/>
      <c r="O469" s="78"/>
      <c r="Q469" s="15"/>
      <c r="U469" s="49" t="str">
        <f t="shared" si="54"/>
        <v>Nguyễn Trí Mẫn10A4</v>
      </c>
      <c r="V469" s="49" t="str">
        <f t="shared" si="51"/>
        <v>Nguyễn Trí Mẫn10A410A4</v>
      </c>
      <c r="W469" s="2">
        <f t="shared" si="53"/>
        <v>1</v>
      </c>
      <c r="X469" s="49"/>
      <c r="Y469" s="99"/>
      <c r="Z469" s="49"/>
      <c r="AA469" s="49"/>
    </row>
    <row r="470" spans="1:27" ht="21" customHeight="1" x14ac:dyDescent="0.25">
      <c r="A470" s="34">
        <v>466</v>
      </c>
      <c r="B470" s="122"/>
      <c r="C470" s="116" t="s">
        <v>929</v>
      </c>
      <c r="D470" s="121" t="s">
        <v>931</v>
      </c>
      <c r="E470" s="115" t="s">
        <v>10</v>
      </c>
      <c r="F470" s="115" t="s">
        <v>12</v>
      </c>
      <c r="G470" s="118"/>
      <c r="H470" s="119"/>
      <c r="I470" s="119" t="s">
        <v>39</v>
      </c>
      <c r="J470" s="116"/>
      <c r="N470" s="78"/>
      <c r="O470" s="78"/>
      <c r="Q470" s="15"/>
      <c r="U470" s="49" t="str">
        <f t="shared" si="54"/>
        <v>Nguyễn Đỗ Huy Phát10A5</v>
      </c>
      <c r="V470" s="49" t="str">
        <f t="shared" si="51"/>
        <v>Nguyễn Đỗ Huy Phát10A510A5</v>
      </c>
      <c r="W470" s="2">
        <f t="shared" si="53"/>
        <v>0</v>
      </c>
      <c r="X470" s="49"/>
      <c r="Y470" s="99"/>
      <c r="Z470" s="49"/>
      <c r="AA470" s="49"/>
    </row>
    <row r="471" spans="1:27" ht="21" customHeight="1" x14ac:dyDescent="0.25">
      <c r="A471" s="94"/>
      <c r="B471" s="95"/>
      <c r="C471" s="57"/>
      <c r="D471" s="58"/>
      <c r="E471" s="56"/>
      <c r="F471" s="56"/>
      <c r="G471" s="60"/>
      <c r="H471" s="59"/>
      <c r="I471" s="59"/>
      <c r="J471" s="57"/>
      <c r="N471" s="78"/>
      <c r="O471" s="78"/>
      <c r="Q471" s="15"/>
      <c r="U471" s="49" t="str">
        <f t="shared" si="54"/>
        <v/>
      </c>
      <c r="V471" s="49"/>
      <c r="W471" s="2">
        <f t="shared" si="53"/>
        <v>0</v>
      </c>
      <c r="X471" s="49"/>
      <c r="Y471" s="99"/>
      <c r="Z471" s="49"/>
      <c r="AA471" s="49"/>
    </row>
    <row r="472" spans="1:27" ht="21" customHeight="1" x14ac:dyDescent="0.25">
      <c r="A472" s="94"/>
      <c r="B472" s="95"/>
      <c r="C472" s="57"/>
      <c r="D472" s="58"/>
      <c r="E472" s="56"/>
      <c r="F472" s="56"/>
      <c r="G472" s="60"/>
      <c r="H472" s="59"/>
      <c r="I472" s="59"/>
      <c r="J472" s="57"/>
      <c r="N472" s="78"/>
      <c r="O472" s="78"/>
      <c r="Q472" s="15"/>
      <c r="U472" s="49" t="str">
        <f t="shared" si="54"/>
        <v/>
      </c>
      <c r="V472" s="49"/>
      <c r="W472" s="2">
        <f t="shared" si="53"/>
        <v>0</v>
      </c>
      <c r="X472" s="49"/>
      <c r="Y472" s="99"/>
      <c r="Z472" s="49"/>
      <c r="AA472" s="49"/>
    </row>
    <row r="473" spans="1:27" ht="21" customHeight="1" x14ac:dyDescent="0.2">
      <c r="A473" s="61"/>
      <c r="B473" s="69"/>
      <c r="C473" s="62"/>
      <c r="D473" s="63"/>
      <c r="E473" s="63"/>
      <c r="F473" s="62"/>
      <c r="G473" s="62"/>
      <c r="H473" s="62"/>
      <c r="I473" s="62"/>
      <c r="J473" s="62"/>
      <c r="M473" s="62"/>
      <c r="N473" s="62"/>
    </row>
    <row r="475" spans="1:27" s="7" customFormat="1" ht="21" customHeight="1" x14ac:dyDescent="0.25">
      <c r="B475" s="126" t="s">
        <v>115</v>
      </c>
      <c r="C475" s="128" t="s">
        <v>23</v>
      </c>
      <c r="D475" s="130" t="s">
        <v>2</v>
      </c>
      <c r="E475" s="128"/>
      <c r="F475" s="131" t="s">
        <v>116</v>
      </c>
      <c r="G475" s="132"/>
      <c r="H475" s="132"/>
      <c r="I475" s="132"/>
      <c r="J475" s="132"/>
      <c r="K475" s="132"/>
      <c r="L475" s="132"/>
      <c r="M475" s="132"/>
      <c r="N475" s="133"/>
      <c r="O475" s="134" t="s">
        <v>64</v>
      </c>
      <c r="P475" s="135"/>
      <c r="Q475" s="136"/>
      <c r="R475" s="123" t="s">
        <v>39</v>
      </c>
    </row>
    <row r="476" spans="1:27" s="7" customFormat="1" ht="24.75" customHeight="1" x14ac:dyDescent="0.25">
      <c r="B476" s="127"/>
      <c r="C476" s="129"/>
      <c r="D476" s="52" t="s">
        <v>10</v>
      </c>
      <c r="E476" s="14" t="s">
        <v>8</v>
      </c>
      <c r="F476" s="64" t="s">
        <v>117</v>
      </c>
      <c r="G476" s="40" t="s">
        <v>119</v>
      </c>
      <c r="H476" s="40" t="s">
        <v>120</v>
      </c>
      <c r="I476" s="40" t="s">
        <v>121</v>
      </c>
      <c r="J476" s="40" t="s">
        <v>138</v>
      </c>
      <c r="K476" s="40" t="s">
        <v>118</v>
      </c>
      <c r="L476" s="40" t="s">
        <v>814</v>
      </c>
      <c r="M476" s="40" t="s">
        <v>813</v>
      </c>
      <c r="N476" s="77" t="s">
        <v>38</v>
      </c>
      <c r="O476" s="16">
        <v>1</v>
      </c>
      <c r="P476" s="16">
        <v>2</v>
      </c>
      <c r="Q476" s="44">
        <v>3</v>
      </c>
      <c r="R476" s="124"/>
    </row>
    <row r="477" spans="1:27" ht="21" customHeight="1" x14ac:dyDescent="0.25">
      <c r="B477" s="70" t="s">
        <v>40</v>
      </c>
      <c r="C477" s="32">
        <f>D477+E477</f>
        <v>47</v>
      </c>
      <c r="D477" s="53">
        <f t="shared" ref="D477:E486" si="55">COUNTIFS($F$5:$F$472,$B477,$E$5:$E$472,D$476)</f>
        <v>23</v>
      </c>
      <c r="E477" s="8">
        <f t="shared" si="55"/>
        <v>24</v>
      </c>
      <c r="F477" s="42">
        <f t="shared" ref="F477:F486" si="56">COUNTIFS($F$5:$F$472,$B477,$G$5:$G$472,F$476)</f>
        <v>1</v>
      </c>
      <c r="G477" s="9">
        <f t="shared" ref="G477:L486" si="57">COUNTIFS($F$5:$F$472,$B477,$G$5:$G$472,G$476)-COUNTIFS($F$5:$F$472,$B477,$G$5:$G$472,F$476)</f>
        <v>0</v>
      </c>
      <c r="H477" s="9">
        <f t="shared" si="57"/>
        <v>2</v>
      </c>
      <c r="I477" s="9">
        <f t="shared" si="57"/>
        <v>5</v>
      </c>
      <c r="J477" s="9">
        <f t="shared" si="57"/>
        <v>9</v>
      </c>
      <c r="K477" s="9">
        <f t="shared" si="57"/>
        <v>8</v>
      </c>
      <c r="L477" s="9">
        <f t="shared" si="57"/>
        <v>17</v>
      </c>
      <c r="M477" s="9">
        <f t="shared" ref="M477:M486" si="58">COUNTIFS($F$5:$F$472,$B477,$G$5:$G$472,M$476)</f>
        <v>4</v>
      </c>
      <c r="N477" s="73">
        <f t="shared" ref="N477:N486" si="59">AVERAGEIF($F$5:$F$472,$B477,$G$5:$G$472)</f>
        <v>21.054347826086957</v>
      </c>
      <c r="O477" s="10">
        <f t="shared" ref="O477:Q486" si="60">COUNTIFS($F$5:$F$472,$B477,$H$5:$H$472,O$476)</f>
        <v>24</v>
      </c>
      <c r="P477" s="10">
        <f t="shared" si="60"/>
        <v>15</v>
      </c>
      <c r="Q477" s="75">
        <f t="shared" si="60"/>
        <v>7</v>
      </c>
      <c r="R477" s="79">
        <f t="shared" ref="R477:R486" si="61">COUNTIFS($F$5:$F$472,$B477,$I$5:$I$472,R$475)</f>
        <v>1</v>
      </c>
    </row>
    <row r="478" spans="1:27" ht="20.25" customHeight="1" x14ac:dyDescent="0.25">
      <c r="B478" s="70" t="s">
        <v>54</v>
      </c>
      <c r="C478" s="32">
        <f>D478+E478</f>
        <v>47</v>
      </c>
      <c r="D478" s="53">
        <f t="shared" si="55"/>
        <v>23</v>
      </c>
      <c r="E478" s="8">
        <f t="shared" si="55"/>
        <v>24</v>
      </c>
      <c r="F478" s="42">
        <f t="shared" si="56"/>
        <v>0</v>
      </c>
      <c r="G478" s="9">
        <f t="shared" si="57"/>
        <v>1</v>
      </c>
      <c r="H478" s="9">
        <f t="shared" si="57"/>
        <v>3</v>
      </c>
      <c r="I478" s="9">
        <f t="shared" si="57"/>
        <v>5</v>
      </c>
      <c r="J478" s="9">
        <f t="shared" si="57"/>
        <v>9</v>
      </c>
      <c r="K478" s="9">
        <f t="shared" si="57"/>
        <v>8</v>
      </c>
      <c r="L478" s="9">
        <f t="shared" si="57"/>
        <v>16</v>
      </c>
      <c r="M478" s="9">
        <f t="shared" si="58"/>
        <v>4</v>
      </c>
      <c r="N478" s="73">
        <f t="shared" si="59"/>
        <v>21.076086956521738</v>
      </c>
      <c r="O478" s="10">
        <f t="shared" si="60"/>
        <v>23</v>
      </c>
      <c r="P478" s="10">
        <f t="shared" si="60"/>
        <v>15</v>
      </c>
      <c r="Q478" s="75">
        <f t="shared" si="60"/>
        <v>8</v>
      </c>
      <c r="R478" s="79">
        <f t="shared" si="61"/>
        <v>1</v>
      </c>
    </row>
    <row r="479" spans="1:27" ht="19.5" customHeight="1" x14ac:dyDescent="0.25">
      <c r="B479" s="70" t="s">
        <v>55</v>
      </c>
      <c r="C479" s="32">
        <f t="shared" ref="C479:C486" si="62">D479+E479</f>
        <v>47</v>
      </c>
      <c r="D479" s="53">
        <f t="shared" si="55"/>
        <v>23</v>
      </c>
      <c r="E479" s="8">
        <f t="shared" si="55"/>
        <v>24</v>
      </c>
      <c r="F479" s="42">
        <f t="shared" si="56"/>
        <v>0</v>
      </c>
      <c r="G479" s="9">
        <f t="shared" si="57"/>
        <v>2</v>
      </c>
      <c r="H479" s="9">
        <f t="shared" si="57"/>
        <v>1</v>
      </c>
      <c r="I479" s="9">
        <f t="shared" si="57"/>
        <v>5</v>
      </c>
      <c r="J479" s="9">
        <f t="shared" si="57"/>
        <v>10</v>
      </c>
      <c r="K479" s="9">
        <f t="shared" si="57"/>
        <v>7</v>
      </c>
      <c r="L479" s="9">
        <f t="shared" si="57"/>
        <v>17</v>
      </c>
      <c r="M479" s="9">
        <f t="shared" si="58"/>
        <v>4</v>
      </c>
      <c r="N479" s="73">
        <f t="shared" si="59"/>
        <v>21.054347826086957</v>
      </c>
      <c r="O479" s="10">
        <f t="shared" si="60"/>
        <v>24</v>
      </c>
      <c r="P479" s="10">
        <f t="shared" si="60"/>
        <v>15</v>
      </c>
      <c r="Q479" s="75">
        <f t="shared" si="60"/>
        <v>7</v>
      </c>
      <c r="R479" s="79">
        <f t="shared" si="61"/>
        <v>1</v>
      </c>
    </row>
    <row r="480" spans="1:27" ht="21" customHeight="1" x14ac:dyDescent="0.25">
      <c r="B480" s="70" t="s">
        <v>11</v>
      </c>
      <c r="C480" s="32">
        <f t="shared" si="62"/>
        <v>47</v>
      </c>
      <c r="D480" s="53">
        <f t="shared" si="55"/>
        <v>24</v>
      </c>
      <c r="E480" s="8">
        <f t="shared" si="55"/>
        <v>23</v>
      </c>
      <c r="F480" s="42">
        <f t="shared" si="56"/>
        <v>0</v>
      </c>
      <c r="G480" s="9">
        <f t="shared" si="57"/>
        <v>1</v>
      </c>
      <c r="H480" s="9">
        <f t="shared" si="57"/>
        <v>2</v>
      </c>
      <c r="I480" s="9">
        <f t="shared" si="57"/>
        <v>6</v>
      </c>
      <c r="J480" s="9">
        <f t="shared" si="57"/>
        <v>11</v>
      </c>
      <c r="K480" s="9">
        <f t="shared" si="57"/>
        <v>7</v>
      </c>
      <c r="L480" s="9">
        <f t="shared" si="57"/>
        <v>15</v>
      </c>
      <c r="M480" s="9">
        <f t="shared" si="58"/>
        <v>4</v>
      </c>
      <c r="N480" s="73">
        <f t="shared" si="59"/>
        <v>21.184782608695652</v>
      </c>
      <c r="O480" s="10">
        <f t="shared" si="60"/>
        <v>24</v>
      </c>
      <c r="P480" s="10">
        <f t="shared" si="60"/>
        <v>15</v>
      </c>
      <c r="Q480" s="75">
        <f t="shared" si="60"/>
        <v>7</v>
      </c>
      <c r="R480" s="79">
        <f t="shared" si="61"/>
        <v>1</v>
      </c>
    </row>
    <row r="481" spans="2:18" ht="24" customHeight="1" x14ac:dyDescent="0.25">
      <c r="B481" s="70" t="s">
        <v>12</v>
      </c>
      <c r="C481" s="32">
        <f t="shared" si="62"/>
        <v>47</v>
      </c>
      <c r="D481" s="53">
        <f t="shared" si="55"/>
        <v>23</v>
      </c>
      <c r="E481" s="8">
        <f t="shared" si="55"/>
        <v>24</v>
      </c>
      <c r="F481" s="42">
        <f t="shared" si="56"/>
        <v>0</v>
      </c>
      <c r="G481" s="9">
        <f t="shared" si="57"/>
        <v>1</v>
      </c>
      <c r="H481" s="9">
        <f t="shared" si="57"/>
        <v>2</v>
      </c>
      <c r="I481" s="9">
        <f t="shared" si="57"/>
        <v>5</v>
      </c>
      <c r="J481" s="9">
        <f t="shared" si="57"/>
        <v>11</v>
      </c>
      <c r="K481" s="9">
        <f t="shared" si="57"/>
        <v>7</v>
      </c>
      <c r="L481" s="9">
        <f t="shared" si="57"/>
        <v>16</v>
      </c>
      <c r="M481" s="9">
        <f t="shared" si="58"/>
        <v>4</v>
      </c>
      <c r="N481" s="73">
        <f t="shared" si="59"/>
        <v>21.119565217391305</v>
      </c>
      <c r="O481" s="10">
        <f t="shared" si="60"/>
        <v>24</v>
      </c>
      <c r="P481" s="10">
        <f t="shared" si="60"/>
        <v>15</v>
      </c>
      <c r="Q481" s="75">
        <f t="shared" si="60"/>
        <v>7</v>
      </c>
      <c r="R481" s="79">
        <f t="shared" si="61"/>
        <v>1</v>
      </c>
    </row>
    <row r="482" spans="2:18" ht="21.75" customHeight="1" x14ac:dyDescent="0.25">
      <c r="B482" s="70" t="s">
        <v>13</v>
      </c>
      <c r="C482" s="32">
        <f t="shared" si="62"/>
        <v>46</v>
      </c>
      <c r="D482" s="53">
        <f t="shared" si="55"/>
        <v>22</v>
      </c>
      <c r="E482" s="8">
        <f t="shared" si="55"/>
        <v>24</v>
      </c>
      <c r="F482" s="42">
        <f t="shared" si="56"/>
        <v>0</v>
      </c>
      <c r="G482" s="9">
        <f t="shared" si="57"/>
        <v>1</v>
      </c>
      <c r="H482" s="9">
        <f t="shared" si="57"/>
        <v>2</v>
      </c>
      <c r="I482" s="9">
        <f t="shared" si="57"/>
        <v>5</v>
      </c>
      <c r="J482" s="9">
        <f t="shared" si="57"/>
        <v>10</v>
      </c>
      <c r="K482" s="9">
        <f t="shared" si="57"/>
        <v>9</v>
      </c>
      <c r="L482" s="9">
        <f t="shared" si="57"/>
        <v>16</v>
      </c>
      <c r="M482" s="9">
        <f t="shared" si="58"/>
        <v>3</v>
      </c>
      <c r="N482" s="73">
        <f t="shared" si="59"/>
        <v>21.173913043478262</v>
      </c>
      <c r="O482" s="10">
        <f t="shared" si="60"/>
        <v>23</v>
      </c>
      <c r="P482" s="10">
        <f t="shared" si="60"/>
        <v>15</v>
      </c>
      <c r="Q482" s="75">
        <f t="shared" si="60"/>
        <v>8</v>
      </c>
      <c r="R482" s="79">
        <f t="shared" si="61"/>
        <v>0</v>
      </c>
    </row>
    <row r="483" spans="2:18" ht="21" customHeight="1" x14ac:dyDescent="0.25">
      <c r="B483" s="70" t="s">
        <v>14</v>
      </c>
      <c r="C483" s="32">
        <f t="shared" si="62"/>
        <v>46</v>
      </c>
      <c r="D483" s="53">
        <f t="shared" si="55"/>
        <v>22</v>
      </c>
      <c r="E483" s="8">
        <f t="shared" si="55"/>
        <v>24</v>
      </c>
      <c r="F483" s="42">
        <f t="shared" si="56"/>
        <v>0</v>
      </c>
      <c r="G483" s="9">
        <f t="shared" si="57"/>
        <v>1</v>
      </c>
      <c r="H483" s="9">
        <f t="shared" si="57"/>
        <v>2</v>
      </c>
      <c r="I483" s="9">
        <f t="shared" si="57"/>
        <v>5</v>
      </c>
      <c r="J483" s="9">
        <f t="shared" si="57"/>
        <v>9</v>
      </c>
      <c r="K483" s="9">
        <f t="shared" si="57"/>
        <v>9</v>
      </c>
      <c r="L483" s="9">
        <f t="shared" si="57"/>
        <v>17</v>
      </c>
      <c r="M483" s="9">
        <f t="shared" si="58"/>
        <v>3</v>
      </c>
      <c r="N483" s="73">
        <f t="shared" si="59"/>
        <v>21.168478260869566</v>
      </c>
      <c r="O483" s="10">
        <f t="shared" si="60"/>
        <v>23</v>
      </c>
      <c r="P483" s="10">
        <f t="shared" si="60"/>
        <v>15</v>
      </c>
      <c r="Q483" s="75">
        <f t="shared" si="60"/>
        <v>8</v>
      </c>
      <c r="R483" s="79">
        <f t="shared" si="61"/>
        <v>0</v>
      </c>
    </row>
    <row r="484" spans="2:18" ht="21" customHeight="1" x14ac:dyDescent="0.25">
      <c r="B484" s="70" t="s">
        <v>58</v>
      </c>
      <c r="C484" s="32">
        <f t="shared" si="62"/>
        <v>47</v>
      </c>
      <c r="D484" s="53">
        <f t="shared" si="55"/>
        <v>22</v>
      </c>
      <c r="E484" s="8">
        <f t="shared" si="55"/>
        <v>25</v>
      </c>
      <c r="F484" s="42">
        <f t="shared" si="56"/>
        <v>1</v>
      </c>
      <c r="G484" s="9">
        <f t="shared" si="57"/>
        <v>0</v>
      </c>
      <c r="H484" s="9">
        <f t="shared" si="57"/>
        <v>1</v>
      </c>
      <c r="I484" s="9">
        <f t="shared" si="57"/>
        <v>5</v>
      </c>
      <c r="J484" s="9">
        <f t="shared" si="57"/>
        <v>11</v>
      </c>
      <c r="K484" s="9">
        <f t="shared" si="57"/>
        <v>10</v>
      </c>
      <c r="L484" s="9">
        <f t="shared" si="57"/>
        <v>15</v>
      </c>
      <c r="M484" s="9">
        <f t="shared" si="58"/>
        <v>3</v>
      </c>
      <c r="N484" s="73">
        <f t="shared" si="59"/>
        <v>21.25</v>
      </c>
      <c r="O484" s="10">
        <f t="shared" si="60"/>
        <v>24</v>
      </c>
      <c r="P484" s="10">
        <f t="shared" si="60"/>
        <v>15</v>
      </c>
      <c r="Q484" s="75">
        <f t="shared" si="60"/>
        <v>7</v>
      </c>
      <c r="R484" s="79">
        <f t="shared" si="61"/>
        <v>1</v>
      </c>
    </row>
    <row r="485" spans="2:18" ht="21" customHeight="1" x14ac:dyDescent="0.25">
      <c r="B485" s="70" t="s">
        <v>15</v>
      </c>
      <c r="C485" s="32">
        <f t="shared" si="62"/>
        <v>46</v>
      </c>
      <c r="D485" s="53">
        <f t="shared" si="55"/>
        <v>22</v>
      </c>
      <c r="E485" s="8">
        <f t="shared" si="55"/>
        <v>24</v>
      </c>
      <c r="F485" s="42">
        <f t="shared" si="56"/>
        <v>1</v>
      </c>
      <c r="G485" s="9">
        <f t="shared" si="57"/>
        <v>0</v>
      </c>
      <c r="H485" s="9">
        <f t="shared" si="57"/>
        <v>1</v>
      </c>
      <c r="I485" s="9">
        <f t="shared" si="57"/>
        <v>5</v>
      </c>
      <c r="J485" s="9">
        <f t="shared" si="57"/>
        <v>10</v>
      </c>
      <c r="K485" s="9">
        <f t="shared" si="57"/>
        <v>10</v>
      </c>
      <c r="L485" s="9">
        <f t="shared" si="57"/>
        <v>15</v>
      </c>
      <c r="M485" s="9">
        <f t="shared" si="58"/>
        <v>3</v>
      </c>
      <c r="N485" s="73">
        <f t="shared" si="59"/>
        <v>21.238888888888887</v>
      </c>
      <c r="O485" s="10">
        <f t="shared" si="60"/>
        <v>23</v>
      </c>
      <c r="P485" s="10">
        <f t="shared" si="60"/>
        <v>15</v>
      </c>
      <c r="Q485" s="75">
        <f t="shared" si="60"/>
        <v>7</v>
      </c>
      <c r="R485" s="79">
        <f t="shared" si="61"/>
        <v>1</v>
      </c>
    </row>
    <row r="486" spans="2:18" ht="21" customHeight="1" x14ac:dyDescent="0.25">
      <c r="B486" s="71" t="s">
        <v>16</v>
      </c>
      <c r="C486" s="93">
        <f t="shared" si="62"/>
        <v>46</v>
      </c>
      <c r="D486" s="54">
        <f t="shared" si="55"/>
        <v>22</v>
      </c>
      <c r="E486" s="11">
        <f t="shared" si="55"/>
        <v>24</v>
      </c>
      <c r="F486" s="43">
        <f t="shared" si="56"/>
        <v>1</v>
      </c>
      <c r="G486" s="12">
        <f t="shared" si="57"/>
        <v>0</v>
      </c>
      <c r="H486" s="12">
        <f t="shared" si="57"/>
        <v>1</v>
      </c>
      <c r="I486" s="12">
        <f t="shared" si="57"/>
        <v>5</v>
      </c>
      <c r="J486" s="12">
        <f t="shared" si="57"/>
        <v>10</v>
      </c>
      <c r="K486" s="12">
        <f t="shared" si="57"/>
        <v>10</v>
      </c>
      <c r="L486" s="9">
        <f t="shared" si="57"/>
        <v>15</v>
      </c>
      <c r="M486" s="12">
        <f t="shared" si="58"/>
        <v>3</v>
      </c>
      <c r="N486" s="74">
        <f t="shared" si="59"/>
        <v>21.183333333333334</v>
      </c>
      <c r="O486" s="13">
        <f t="shared" si="60"/>
        <v>23</v>
      </c>
      <c r="P486" s="13">
        <f t="shared" si="60"/>
        <v>14</v>
      </c>
      <c r="Q486" s="76">
        <f t="shared" si="60"/>
        <v>8</v>
      </c>
      <c r="R486" s="80">
        <f t="shared" si="61"/>
        <v>1</v>
      </c>
    </row>
    <row r="487" spans="2:18" ht="21" customHeight="1" x14ac:dyDescent="0.25">
      <c r="B487" s="72" t="s">
        <v>60</v>
      </c>
      <c r="C487" s="5">
        <f>SUM(C477:C486)</f>
        <v>466</v>
      </c>
      <c r="D487" s="5">
        <f t="shared" ref="D487:R487" si="63">AVERAGE(D477:D486)</f>
        <v>22.6</v>
      </c>
      <c r="E487" s="5">
        <f t="shared" si="63"/>
        <v>24</v>
      </c>
      <c r="F487" s="5">
        <f t="shared" si="63"/>
        <v>0.4</v>
      </c>
      <c r="G487" s="5">
        <f t="shared" si="63"/>
        <v>0.7</v>
      </c>
      <c r="H487" s="5">
        <f t="shared" si="63"/>
        <v>1.7</v>
      </c>
      <c r="I487" s="5">
        <f t="shared" si="63"/>
        <v>5.0999999999999996</v>
      </c>
      <c r="J487" s="5">
        <f t="shared" si="63"/>
        <v>10</v>
      </c>
      <c r="K487" s="5">
        <f t="shared" si="63"/>
        <v>8.5</v>
      </c>
      <c r="L487" s="5">
        <f t="shared" si="63"/>
        <v>15.9</v>
      </c>
      <c r="M487" s="5">
        <f t="shared" si="63"/>
        <v>3.5</v>
      </c>
      <c r="N487" s="5">
        <f t="shared" si="63"/>
        <v>21.15037439613527</v>
      </c>
      <c r="O487" s="5">
        <f t="shared" si="63"/>
        <v>23.5</v>
      </c>
      <c r="P487" s="5">
        <f t="shared" si="63"/>
        <v>14.9</v>
      </c>
      <c r="Q487" s="5">
        <f t="shared" si="63"/>
        <v>7.4</v>
      </c>
      <c r="R487" s="5">
        <f t="shared" si="63"/>
        <v>0.8</v>
      </c>
    </row>
  </sheetData>
  <sortState ref="A5:K459">
    <sortCondition ref="F5:F459"/>
    <sortCondition ref="K5:K459"/>
  </sortState>
  <mergeCells count="7">
    <mergeCell ref="R475:R476"/>
    <mergeCell ref="A2:J2"/>
    <mergeCell ref="B475:B476"/>
    <mergeCell ref="C475:C476"/>
    <mergeCell ref="D475:E475"/>
    <mergeCell ref="F475:N475"/>
    <mergeCell ref="O475:Q475"/>
  </mergeCells>
  <conditionalFormatting sqref="V466:V472 V460:V462 AA5:AA472">
    <cfRule type="cellIs" dxfId="15" priority="3" operator="greaterThan">
      <formula>1</formula>
    </cfRule>
  </conditionalFormatting>
  <conditionalFormatting sqref="V463:V465 V5:V459">
    <cfRule type="duplicateValues" dxfId="14" priority="2"/>
  </conditionalFormatting>
  <conditionalFormatting sqref="W5:W472">
    <cfRule type="cellIs" dxfId="13" priority="1" operator="greaterThan">
      <formula>2</formula>
    </cfRule>
  </conditionalFormatting>
  <conditionalFormatting sqref="Q347:Q352 Q190:Q200 Q13:Q20 Q40:Q70 Q22:Q27 Q153:Q188 Q362:Q378 Q74:Q94 Q332:Q345 Q354:Q360 Q272:Q276 Q96:Q151 Q202:Q264 Q266:Q270 Q278:Q330 Q72 Q29:Q38 Q380:Q472">
    <cfRule type="duplicateValues" dxfId="12" priority="221"/>
  </conditionalFormatting>
  <conditionalFormatting sqref="N7:N472">
    <cfRule type="duplicateValues" dxfId="11" priority="240"/>
  </conditionalFormatting>
  <pageMargins left="0.45" right="0.2" top="0.5" bottom="0.5" header="0.3" footer="0.3"/>
  <pageSetup paperSize="9" fitToWidth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27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30" t="s">
        <v>916</v>
      </c>
      <c r="G1" s="30"/>
      <c r="H1" s="19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147</v>
      </c>
      <c r="C3" s="46" t="s">
        <v>925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10A9</v>
      </c>
      <c r="G4" s="86"/>
      <c r="H4" s="83"/>
      <c r="I4" s="83"/>
    </row>
    <row r="5" spans="1:14" ht="15" customHeight="1" x14ac:dyDescent="0.25">
      <c r="A5" s="88">
        <v>1</v>
      </c>
      <c r="B5" s="31" t="s">
        <v>838</v>
      </c>
      <c r="C5" s="28" t="s">
        <v>73</v>
      </c>
      <c r="D5" s="28" t="s">
        <v>10</v>
      </c>
      <c r="E5" s="28" t="s">
        <v>933</v>
      </c>
      <c r="F5" s="27">
        <f>IF(TYPE(MATCH($F$4,DSLop,0))=16,"",MATCH($F$4,DSLop,0))</f>
        <v>411</v>
      </c>
      <c r="G5" s="87"/>
      <c r="K5" s="84"/>
      <c r="N5" s="47">
        <f>IF(TYPE(MATCH(MID($B$3,6,4),DSLop,0))=16,"",MATCH(MID($B$3,6,4),DSLop,0))</f>
        <v>411</v>
      </c>
    </row>
    <row r="6" spans="1:14" ht="15" customHeight="1" x14ac:dyDescent="0.25">
      <c r="A6" s="88">
        <f>IF(C6&lt;&gt;"",A5+1,"")</f>
        <v>2</v>
      </c>
      <c r="B6" s="31" t="s">
        <v>904</v>
      </c>
      <c r="C6" s="28" t="s">
        <v>206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412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729</v>
      </c>
      <c r="C7" s="28" t="s">
        <v>198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413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589</v>
      </c>
      <c r="C8" s="28" t="s">
        <v>426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414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503</v>
      </c>
      <c r="C9" s="28" t="s">
        <v>210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415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487</v>
      </c>
      <c r="C10" s="28" t="s">
        <v>204</v>
      </c>
      <c r="D10" s="28" t="s">
        <v>10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416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856</v>
      </c>
      <c r="C11" s="28" t="s">
        <v>176</v>
      </c>
      <c r="D11" s="28" t="s">
        <v>8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417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560</v>
      </c>
      <c r="C12" s="28" t="s">
        <v>238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418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715</v>
      </c>
      <c r="C13" s="28" t="s">
        <v>372</v>
      </c>
      <c r="D13" s="28" t="s">
        <v>8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419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490</v>
      </c>
      <c r="C14" s="28" t="s">
        <v>249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420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757</v>
      </c>
      <c r="C15" s="28" t="s">
        <v>402</v>
      </c>
      <c r="D15" s="28" t="s">
        <v>8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421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528</v>
      </c>
      <c r="C16" s="28" t="s">
        <v>204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422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794</v>
      </c>
      <c r="C17" s="28" t="s">
        <v>187</v>
      </c>
      <c r="D17" s="28" t="s">
        <v>8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423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903</v>
      </c>
      <c r="C18" s="28" t="s">
        <v>255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424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646</v>
      </c>
      <c r="C19" s="28" t="s">
        <v>193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425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476</v>
      </c>
      <c r="C20" s="28" t="s">
        <v>278</v>
      </c>
      <c r="D20" s="28" t="s">
        <v>10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426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778</v>
      </c>
      <c r="C21" s="28" t="s">
        <v>360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427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546</v>
      </c>
      <c r="C22" s="28" t="s">
        <v>335</v>
      </c>
      <c r="D22" s="28" t="s">
        <v>10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428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586</v>
      </c>
      <c r="C23" s="28" t="s">
        <v>422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429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661</v>
      </c>
      <c r="C24" s="28" t="s">
        <v>287</v>
      </c>
      <c r="D24" s="28" t="s">
        <v>8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430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544</v>
      </c>
      <c r="C25" s="28" t="s">
        <v>288</v>
      </c>
      <c r="D25" s="28" t="s">
        <v>10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431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607</v>
      </c>
      <c r="C26" s="28" t="s">
        <v>297</v>
      </c>
      <c r="D26" s="28" t="s">
        <v>10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432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830</v>
      </c>
      <c r="C27" s="28" t="s">
        <v>300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433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775</v>
      </c>
      <c r="C28" s="28" t="s">
        <v>175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434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895</v>
      </c>
      <c r="C29" s="28" t="s">
        <v>314</v>
      </c>
      <c r="D29" s="28" t="s">
        <v>8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435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132</v>
      </c>
      <c r="C30" s="28" t="s">
        <v>318</v>
      </c>
      <c r="D30" s="28" t="s">
        <v>8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436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852</v>
      </c>
      <c r="C31" s="28" t="s">
        <v>190</v>
      </c>
      <c r="D31" s="28" t="s">
        <v>8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437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571</v>
      </c>
      <c r="C32" s="28" t="s">
        <v>208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438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691</v>
      </c>
      <c r="C33" s="28" t="s">
        <v>208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439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840</v>
      </c>
      <c r="C34" s="28" t="s">
        <v>105</v>
      </c>
      <c r="D34" s="28" t="s">
        <v>8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440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470</v>
      </c>
      <c r="C35" s="28" t="s">
        <v>336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441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626</v>
      </c>
      <c r="C36" s="28" t="s">
        <v>181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442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742</v>
      </c>
      <c r="C37" s="28" t="s">
        <v>199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443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705</v>
      </c>
      <c r="C38" s="28" t="s">
        <v>347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444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623</v>
      </c>
      <c r="C39" s="28" t="s">
        <v>182</v>
      </c>
      <c r="D39" s="28" t="s">
        <v>10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445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896</v>
      </c>
      <c r="C40" s="28" t="s">
        <v>362</v>
      </c>
      <c r="D40" s="28" t="s">
        <v>10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446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695</v>
      </c>
      <c r="C41" s="28" t="s">
        <v>356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447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517</v>
      </c>
      <c r="C42" s="28" t="s">
        <v>339</v>
      </c>
      <c r="D42" s="28" t="s">
        <v>10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448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703</v>
      </c>
      <c r="C43" s="28" t="s">
        <v>373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449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760</v>
      </c>
      <c r="C44" s="28" t="s">
        <v>353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450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847</v>
      </c>
      <c r="C45" s="28" t="s">
        <v>370</v>
      </c>
      <c r="D45" s="28" t="s">
        <v>8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451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604</v>
      </c>
      <c r="C46" s="28" t="s">
        <v>250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452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531</v>
      </c>
      <c r="C47" s="28" t="s">
        <v>390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453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664</v>
      </c>
      <c r="C48" s="28" t="s">
        <v>391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454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796</v>
      </c>
      <c r="C49" s="28" t="s">
        <v>349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455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905</v>
      </c>
      <c r="C50" s="28" t="s">
        <v>106</v>
      </c>
      <c r="D50" s="28" t="s">
        <v>10</v>
      </c>
      <c r="E50" s="28"/>
      <c r="F50" s="48">
        <f ca="1">IF(TYPE(MATCH($F$4,OFFSET('Khối 10'!$F$5,F49,0):'Khối 10'!$F$472,0)+F49)=16,"",MATCH($F$4,OFFSET('Khối 10'!$F$5,F49,0):'Khối 10'!$F$472,0)+F49)</f>
        <v>460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 t="str">
        <f t="shared" si="0"/>
        <v/>
      </c>
      <c r="B51" s="31" t="s">
        <v>933</v>
      </c>
      <c r="C51" s="28" t="s">
        <v>933</v>
      </c>
      <c r="D51" s="28" t="s">
        <v>933</v>
      </c>
      <c r="E51" s="28" t="s">
        <v>933</v>
      </c>
      <c r="F51" s="48" t="str">
        <f ca="1">IF(TYPE(MATCH($F$4,OFFSET('Khối 10'!$F$5,F50,0):'Khối 10'!$F$472,0)+F50)=16,"",MATCH($F$4,OFFSET('Khối 10'!$F$5,F50,0):'Khối 10'!$F$472,0)+F50)</f>
        <v/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5" zoomScaleNormal="85" workbookViewId="0">
      <selection activeCell="H18" sqref="H18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30" t="s">
        <v>916</v>
      </c>
      <c r="G1" s="30"/>
      <c r="H1" s="19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148</v>
      </c>
      <c r="C3" s="46" t="s">
        <v>926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10A10</v>
      </c>
      <c r="G4" s="86"/>
      <c r="H4" s="83"/>
      <c r="I4" s="83"/>
    </row>
    <row r="5" spans="1:14" ht="15" customHeight="1" x14ac:dyDescent="0.25">
      <c r="A5" s="88">
        <v>1</v>
      </c>
      <c r="B5" s="31" t="s">
        <v>710</v>
      </c>
      <c r="C5" s="28" t="s">
        <v>202</v>
      </c>
      <c r="D5" s="28" t="s">
        <v>8</v>
      </c>
      <c r="E5" s="28" t="s">
        <v>933</v>
      </c>
      <c r="F5" s="27">
        <f>IF(TYPE(MATCH($F$4,DSLop,0))=16,"",MATCH($F$4,DSLop,0))</f>
        <v>46</v>
      </c>
      <c r="G5" s="87"/>
      <c r="K5" s="84"/>
      <c r="N5" s="47">
        <f>IF(TYPE(MATCH(RIGHT($B$3,LEN($B$3)-5),DSLop,0))=16,"",MATCH(RIGHT($B$3,LEN($B$3)-5),DSLop,0))</f>
        <v>46</v>
      </c>
    </row>
    <row r="6" spans="1:14" ht="15" customHeight="1" x14ac:dyDescent="0.25">
      <c r="A6" s="88">
        <f>IF(C6&lt;&gt;"",A5+1,"")</f>
        <v>2</v>
      </c>
      <c r="B6" s="31" t="s">
        <v>572</v>
      </c>
      <c r="C6" s="28" t="s">
        <v>333</v>
      </c>
      <c r="D6" s="28" t="s">
        <v>10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47</v>
      </c>
      <c r="G6" s="87"/>
      <c r="K6" s="85"/>
      <c r="N6" s="48" t="str">
        <f ca="1">IF(TYPE(MATCH(RIGHT($B$3,LEN($B$3)-5),OFFSET(#REF!,N5,0):#REF!,0)+N5)=16,"",MATCH(RIGHT($B$3,LEN($B$3)-5),OFFSET(#REF!,N5,0):#REF!,0)+N5)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647</v>
      </c>
      <c r="C7" s="28" t="s">
        <v>200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48</v>
      </c>
      <c r="G7" s="87"/>
      <c r="K7" s="85"/>
      <c r="N7" s="48" t="str">
        <f ca="1">IF(TYPE(MATCH(RIGHT($B$3,LEN($B$3)-5),OFFSET(#REF!,N6,0):#REF!,0)+N6)=16,"",MATCH(RIGHT($B$3,LEN($B$3)-5),OFFSET(#REF!,N6,0):#REF!,0)+N6)</f>
        <v/>
      </c>
    </row>
    <row r="8" spans="1:14" ht="15" customHeight="1" x14ac:dyDescent="0.25">
      <c r="A8" s="88">
        <f t="shared" si="0"/>
        <v>4</v>
      </c>
      <c r="B8" s="31" t="s">
        <v>488</v>
      </c>
      <c r="C8" s="28" t="s">
        <v>228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49</v>
      </c>
      <c r="G8" s="87"/>
      <c r="K8" s="85"/>
      <c r="N8" s="48" t="str">
        <f ca="1">IF(TYPE(MATCH(RIGHT($B$3,LEN($B$3)-5),OFFSET(#REF!,N7,0):#REF!,0)+N7)=16,"",MATCH(RIGHT($B$3,LEN($B$3)-5),OFFSET(#REF!,N7,0):#REF!,0)+N7)</f>
        <v/>
      </c>
    </row>
    <row r="9" spans="1:14" ht="15" customHeight="1" x14ac:dyDescent="0.25">
      <c r="A9" s="88">
        <f t="shared" si="0"/>
        <v>5</v>
      </c>
      <c r="B9" s="31" t="s">
        <v>489</v>
      </c>
      <c r="C9" s="28" t="s">
        <v>362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50</v>
      </c>
      <c r="G9" s="87"/>
      <c r="K9" s="85"/>
      <c r="N9" s="48" t="str">
        <f ca="1">IF(TYPE(MATCH(RIGHT($B$3,LEN($B$3)-5),OFFSET(#REF!,N8,0):#REF!,0)+N8)=16,"",MATCH(RIGHT($B$3,LEN($B$3)-5),OFFSET(#REF!,N8,0):#REF!,0)+N8)</f>
        <v/>
      </c>
    </row>
    <row r="10" spans="1:14" ht="15" customHeight="1" x14ac:dyDescent="0.25">
      <c r="A10" s="88">
        <f t="shared" si="0"/>
        <v>6</v>
      </c>
      <c r="B10" s="31" t="s">
        <v>625</v>
      </c>
      <c r="C10" s="28" t="s">
        <v>409</v>
      </c>
      <c r="D10" s="28" t="s">
        <v>10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51</v>
      </c>
      <c r="G10" s="87"/>
      <c r="K10" s="85"/>
      <c r="N10" s="48" t="str">
        <f ca="1">IF(TYPE(MATCH(RIGHT($B$3,LEN($B$3)-5),OFFSET(#REF!,N9,0):#REF!,0)+N9)=16,"",MATCH(RIGHT($B$3,LEN($B$3)-5),OFFSET(#REF!,N9,0):#REF!,0)+N9)</f>
        <v/>
      </c>
    </row>
    <row r="11" spans="1:14" ht="15" customHeight="1" x14ac:dyDescent="0.25">
      <c r="A11" s="88">
        <f t="shared" si="0"/>
        <v>7</v>
      </c>
      <c r="B11" s="31" t="s">
        <v>692</v>
      </c>
      <c r="C11" s="28" t="s">
        <v>223</v>
      </c>
      <c r="D11" s="28" t="s">
        <v>8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52</v>
      </c>
      <c r="G11" s="87"/>
      <c r="K11" s="85"/>
      <c r="N11" s="48" t="str">
        <f ca="1">IF(TYPE(MATCH(RIGHT($B$3,LEN($B$3)-5),OFFSET(#REF!,N10,0):#REF!,0)+N10)=16,"",MATCH(RIGHT($B$3,LEN($B$3)-5),OFFSET(#REF!,N10,0):#REF!,0)+N10)</f>
        <v/>
      </c>
    </row>
    <row r="12" spans="1:14" ht="15" customHeight="1" x14ac:dyDescent="0.25">
      <c r="A12" s="88">
        <f t="shared" si="0"/>
        <v>8</v>
      </c>
      <c r="B12" s="31" t="s">
        <v>632</v>
      </c>
      <c r="C12" s="28" t="s">
        <v>242</v>
      </c>
      <c r="D12" s="28" t="s">
        <v>8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53</v>
      </c>
      <c r="G12" s="87"/>
      <c r="K12" s="85"/>
      <c r="N12" s="48" t="str">
        <f ca="1">IF(TYPE(MATCH(RIGHT($B$3,LEN($B$3)-5),OFFSET(#REF!,N11,0):#REF!,0)+N11)=16,"",MATCH(RIGHT($B$3,LEN($B$3)-5),OFFSET(#REF!,N11,0):#REF!,0)+N11)</f>
        <v/>
      </c>
    </row>
    <row r="13" spans="1:14" ht="15" customHeight="1" x14ac:dyDescent="0.25">
      <c r="A13" s="88">
        <f t="shared" si="0"/>
        <v>9</v>
      </c>
      <c r="B13" s="31" t="s">
        <v>906</v>
      </c>
      <c r="C13" s="28" t="s">
        <v>252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54</v>
      </c>
      <c r="G13" s="87"/>
      <c r="K13" s="85"/>
      <c r="N13" s="48" t="str">
        <f ca="1">IF(TYPE(MATCH(RIGHT($B$3,LEN($B$3)-5),OFFSET(#REF!,N12,0):#REF!,0)+N12)=16,"",MATCH(RIGHT($B$3,LEN($B$3)-5),OFFSET(#REF!,N12,0):#REF!,0)+N12)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532</v>
      </c>
      <c r="C14" s="28" t="s">
        <v>258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55</v>
      </c>
      <c r="G14" s="87"/>
      <c r="K14" s="85"/>
      <c r="N14" s="48" t="str">
        <f ca="1">IF(TYPE(MATCH(RIGHT($B$3,LEN($B$3)-5),OFFSET(#REF!,N13,0):#REF!,0)+N13)=16,"",MATCH(RIGHT($B$3,LEN($B$3)-5),OFFSET(#REF!,N13,0):#REF!,0)+N13)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505</v>
      </c>
      <c r="C15" s="28" t="s">
        <v>259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56</v>
      </c>
      <c r="G15" s="87"/>
      <c r="K15" s="85"/>
      <c r="N15" s="48" t="str">
        <f ca="1">IF(TYPE(MATCH(RIGHT($B$3,LEN($B$3)-5),OFFSET(#REF!,N14,0):#REF!,0)+N14)=16,"",MATCH(RIGHT($B$3,LEN($B$3)-5),OFFSET(#REF!,N14,0):#REF!,0)+N14)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588</v>
      </c>
      <c r="C16" s="28" t="s">
        <v>418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57</v>
      </c>
      <c r="G16" s="87"/>
      <c r="K16" s="85"/>
      <c r="N16" s="48" t="str">
        <f ca="1">IF(TYPE(MATCH(RIGHT($B$3,LEN($B$3)-5),OFFSET(#REF!,N15,0):#REF!,0)+N15)=16,"",MATCH(RIGHT($B$3,LEN($B$3)-5),OFFSET(#REF!,N15,0):#REF!,0)+N15)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624</v>
      </c>
      <c r="C17" s="28" t="s">
        <v>354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58</v>
      </c>
      <c r="G17" s="87"/>
      <c r="K17" s="85"/>
      <c r="N17" s="48" t="str">
        <f ca="1">IF(TYPE(MATCH(RIGHT($B$3,LEN($B$3)-5),OFFSET(#REF!,N16,0):#REF!,0)+N16)=16,"",MATCH(RIGHT($B$3,LEN($B$3)-5),OFFSET(#REF!,N16,0):#REF!,0)+N16)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605</v>
      </c>
      <c r="C18" s="28" t="s">
        <v>344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59</v>
      </c>
      <c r="G18" s="87"/>
      <c r="K18" s="85"/>
      <c r="N18" s="48" t="str">
        <f ca="1">IF(TYPE(MATCH(RIGHT($B$3,LEN($B$3)-5),OFFSET(#REF!,N17,0):#REF!,0)+N17)=16,"",MATCH(RIGHT($B$3,LEN($B$3)-5),OFFSET(#REF!,N17,0):#REF!,0)+N17)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704</v>
      </c>
      <c r="C19" s="28" t="s">
        <v>263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60</v>
      </c>
      <c r="G19" s="87"/>
      <c r="K19" s="85"/>
      <c r="N19" s="48" t="str">
        <f ca="1">IF(TYPE(MATCH(RIGHT($B$3,LEN($B$3)-5),OFFSET(#REF!,N18,0):#REF!,0)+N18)=16,"",MATCH(RIGHT($B$3,LEN($B$3)-5),OFFSET(#REF!,N18,0):#REF!,0)+N18)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727</v>
      </c>
      <c r="C20" s="28" t="s">
        <v>419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61</v>
      </c>
      <c r="G20" s="87"/>
      <c r="K20" s="85"/>
      <c r="N20" s="48" t="str">
        <f ca="1">IF(TYPE(MATCH(RIGHT($B$3,LEN($B$3)-5),OFFSET(#REF!,N19,0):#REF!,0)+N19)=16,"",MATCH(RIGHT($B$3,LEN($B$3)-5),OFFSET(#REF!,N19,0):#REF!,0)+N19)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716</v>
      </c>
      <c r="C21" s="28" t="s">
        <v>208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62</v>
      </c>
      <c r="G21" s="87"/>
      <c r="K21" s="85"/>
      <c r="N21" s="48" t="str">
        <f ca="1">IF(TYPE(MATCH(RIGHT($B$3,LEN($B$3)-5),OFFSET(#REF!,N20,0):#REF!,0)+N20)=16,"",MATCH(RIGHT($B$3,LEN($B$3)-5),OFFSET(#REF!,N20,0):#REF!,0)+N20)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865</v>
      </c>
      <c r="C22" s="28" t="s">
        <v>285</v>
      </c>
      <c r="D22" s="28" t="s">
        <v>10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63</v>
      </c>
      <c r="G22" s="87"/>
      <c r="K22" s="85"/>
      <c r="N22" s="48" t="str">
        <f ca="1">IF(TYPE(MATCH(RIGHT($B$3,LEN($B$3)-5),OFFSET(#REF!,N21,0):#REF!,0)+N21)=16,"",MATCH(RIGHT($B$3,LEN($B$3)-5),OFFSET(#REF!,N21,0):#REF!,0)+N21)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529</v>
      </c>
      <c r="C23" s="28" t="s">
        <v>284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64</v>
      </c>
      <c r="G23" s="87"/>
      <c r="K23" s="85"/>
      <c r="N23" s="48" t="str">
        <f ca="1">IF(TYPE(MATCH(RIGHT($B$3,LEN($B$3)-5),OFFSET(#REF!,N22,0):#REF!,0)+N22)=16,"",MATCH(RIGHT($B$3,LEN($B$3)-5),OFFSET(#REF!,N22,0):#REF!,0)+N22)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472</v>
      </c>
      <c r="C24" s="28" t="s">
        <v>246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65</v>
      </c>
      <c r="G24" s="87"/>
      <c r="K24" s="85"/>
      <c r="N24" s="48" t="str">
        <f ca="1">IF(TYPE(MATCH(RIGHT($B$3,LEN($B$3)-5),OFFSET(#REF!,N23,0):#REF!,0)+N23)=16,"",MATCH(RIGHT($B$3,LEN($B$3)-5),OFFSET(#REF!,N23,0):#REF!,0)+N23)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777</v>
      </c>
      <c r="C25" s="28" t="s">
        <v>304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66</v>
      </c>
      <c r="G25" s="87"/>
      <c r="K25" s="85"/>
      <c r="N25" s="48" t="str">
        <f ca="1">IF(TYPE(MATCH(RIGHT($B$3,LEN($B$3)-5),OFFSET(#REF!,N24,0):#REF!,0)+N24)=16,"",MATCH(RIGHT($B$3,LEN($B$3)-5),OFFSET(#REF!,N24,0):#REF!,0)+N24)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717</v>
      </c>
      <c r="C26" s="28" t="s">
        <v>307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67</v>
      </c>
      <c r="G26" s="87"/>
      <c r="K26" s="85"/>
      <c r="N26" s="48" t="str">
        <f ca="1">IF(TYPE(MATCH(RIGHT($B$3,LEN($B$3)-5),OFFSET(#REF!,N25,0):#REF!,0)+N25)=16,"",MATCH(RIGHT($B$3,LEN($B$3)-5),OFFSET(#REF!,N25,0):#REF!,0)+N25)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866</v>
      </c>
      <c r="C27" s="28" t="s">
        <v>310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68</v>
      </c>
      <c r="G27" s="87"/>
      <c r="K27" s="85"/>
      <c r="N27" s="48" t="str">
        <f ca="1">IF(TYPE(MATCH(RIGHT($B$3,LEN($B$3)-5),OFFSET(#REF!,N26,0):#REF!,0)+N26)=16,"",MATCH(RIGHT($B$3,LEN($B$3)-5),OFFSET(#REF!,N26,0):#REF!,0)+N26)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740</v>
      </c>
      <c r="C28" s="28" t="s">
        <v>321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69</v>
      </c>
      <c r="G28" s="87"/>
      <c r="K28" s="85"/>
      <c r="N28" s="48" t="str">
        <f ca="1">IF(TYPE(MATCH(RIGHT($B$3,LEN($B$3)-5),OFFSET(#REF!,N27,0):#REF!,0)+N27)=16,"",MATCH(RIGHT($B$3,LEN($B$3)-5),OFFSET(#REF!,N27,0):#REF!,0)+N27)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741</v>
      </c>
      <c r="C29" s="28" t="s">
        <v>323</v>
      </c>
      <c r="D29" s="28" t="s">
        <v>8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70</v>
      </c>
      <c r="G29" s="87"/>
      <c r="K29" s="85"/>
      <c r="N29" s="48" t="str">
        <f ca="1">IF(TYPE(MATCH(RIGHT($B$3,LEN($B$3)-5),OFFSET(#REF!,N28,0):#REF!,0)+N28)=16,"",MATCH(RIGHT($B$3,LEN($B$3)-5),OFFSET(#REF!,N28,0):#REF!,0)+N28)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545</v>
      </c>
      <c r="C30" s="28" t="s">
        <v>221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71</v>
      </c>
      <c r="G30" s="87"/>
      <c r="K30" s="85"/>
      <c r="N30" s="48" t="str">
        <f ca="1">IF(TYPE(MATCH(RIGHT($B$3,LEN($B$3)-5),OFFSET(#REF!,N29,0):#REF!,0)+N29)=16,"",MATCH(RIGHT($B$3,LEN($B$3)-5),OFFSET(#REF!,N29,0):#REF!,0)+N29)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587</v>
      </c>
      <c r="C31" s="28" t="s">
        <v>406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72</v>
      </c>
      <c r="G31" s="87"/>
      <c r="K31" s="85"/>
      <c r="N31" s="48" t="str">
        <f ca="1">IF(TYPE(MATCH(RIGHT($B$3,LEN($B$3)-5),OFFSET(#REF!,N30,0):#REF!,0)+N30)=16,"",MATCH(RIGHT($B$3,LEN($B$3)-5),OFFSET(#REF!,N30,0):#REF!,0)+N30)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693</v>
      </c>
      <c r="C32" s="28" t="s">
        <v>176</v>
      </c>
      <c r="D32" s="28" t="s">
        <v>8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73</v>
      </c>
      <c r="G32" s="87"/>
      <c r="K32" s="85"/>
      <c r="N32" s="48" t="str">
        <f ca="1">IF(TYPE(MATCH(RIGHT($B$3,LEN($B$3)-5),OFFSET(#REF!,N31,0):#REF!,0)+N31)=16,"",MATCH(RIGHT($B$3,LEN($B$3)-5),OFFSET(#REF!,N31,0):#REF!,0)+N31)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867</v>
      </c>
      <c r="C33" s="28" t="s">
        <v>331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74</v>
      </c>
      <c r="G33" s="87"/>
      <c r="K33" s="85"/>
      <c r="N33" s="48" t="str">
        <f ca="1">IF(TYPE(MATCH(RIGHT($B$3,LEN($B$3)-5),OFFSET(#REF!,N32,0):#REF!,0)+N32)=16,"",MATCH(RIGHT($B$3,LEN($B$3)-5),OFFSET(#REF!,N32,0):#REF!,0)+N32)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835</v>
      </c>
      <c r="C34" s="28" t="s">
        <v>90</v>
      </c>
      <c r="D34" s="28" t="s">
        <v>10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75</v>
      </c>
      <c r="G34" s="87"/>
      <c r="K34" s="85"/>
      <c r="N34" s="48" t="str">
        <f ca="1">IF(TYPE(MATCH(RIGHT($B$3,LEN($B$3)-5),OFFSET(#REF!,N33,0):#REF!,0)+N33)=16,"",MATCH(RIGHT($B$3,LEN($B$3)-5),OFFSET(#REF!,N33,0):#REF!,0)+N33)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561</v>
      </c>
      <c r="C35" s="28" t="s">
        <v>334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76</v>
      </c>
      <c r="G35" s="87"/>
      <c r="K35" s="85"/>
      <c r="N35" s="48" t="str">
        <f ca="1">IF(TYPE(MATCH(RIGHT($B$3,LEN($B$3)-5),OFFSET(#REF!,N34,0):#REF!,0)+N34)=16,"",MATCH(RIGHT($B$3,LEN($B$3)-5),OFFSET(#REF!,N34,0):#REF!,0)+N34)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562</v>
      </c>
      <c r="C36" s="28" t="s">
        <v>274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77</v>
      </c>
      <c r="G36" s="87"/>
      <c r="K36" s="85"/>
      <c r="N36" s="48" t="str">
        <f ca="1">IF(TYPE(MATCH(RIGHT($B$3,LEN($B$3)-5),OFFSET(#REF!,N35,0):#REF!,0)+N35)=16,"",MATCH(RIGHT($B$3,LEN($B$3)-5),OFFSET(#REF!,N35,0):#REF!,0)+N35)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759</v>
      </c>
      <c r="C37" s="28" t="s">
        <v>78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78</v>
      </c>
      <c r="G37" s="87"/>
      <c r="K37" s="85"/>
      <c r="N37" s="48" t="str">
        <f ca="1">IF(TYPE(MATCH(RIGHT($B$3,LEN($B$3)-5),OFFSET(#REF!,N36,0):#REF!,0)+N36)=16,"",MATCH(RIGHT($B$3,LEN($B$3)-5),OFFSET(#REF!,N36,0):#REF!,0)+N36)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758</v>
      </c>
      <c r="C38" s="28" t="s">
        <v>311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79</v>
      </c>
      <c r="G38" s="87"/>
      <c r="K38" s="85"/>
      <c r="N38" s="48" t="str">
        <f ca="1">IF(TYPE(MATCH(RIGHT($B$3,LEN($B$3)-5),OFFSET(#REF!,N37,0):#REF!,0)+N37)=16,"",MATCH(RIGHT($B$3,LEN($B$3)-5),OFFSET(#REF!,N37,0):#REF!,0)+N37)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530</v>
      </c>
      <c r="C39" s="28" t="s">
        <v>230</v>
      </c>
      <c r="D39" s="28" t="s">
        <v>10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80</v>
      </c>
      <c r="G39" s="87"/>
      <c r="K39" s="85"/>
      <c r="N39" s="48" t="str">
        <f ca="1">IF(TYPE(MATCH(RIGHT($B$3,LEN($B$3)-5),OFFSET(#REF!,N38,0):#REF!,0)+N38)=16,"",MATCH(RIGHT($B$3,LEN($B$3)-5),OFFSET(#REF!,N38,0):#REF!,0)+N38)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606</v>
      </c>
      <c r="C40" s="28" t="s">
        <v>300</v>
      </c>
      <c r="D40" s="28" t="s">
        <v>10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81</v>
      </c>
      <c r="G40" s="87"/>
      <c r="K40" s="85"/>
      <c r="N40" s="48" t="str">
        <f ca="1">IF(TYPE(MATCH(RIGHT($B$3,LEN($B$3)-5),OFFSET(#REF!,N39,0):#REF!,0)+N39)=16,"",MATCH(RIGHT($B$3,LEN($B$3)-5),OFFSET(#REF!,N39,0):#REF!,0)+N39)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868</v>
      </c>
      <c r="C41" s="28" t="s">
        <v>359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82</v>
      </c>
      <c r="G41" s="87"/>
      <c r="K41" s="85"/>
      <c r="N41" s="48" t="str">
        <f ca="1">IF(TYPE(MATCH(RIGHT($B$3,LEN($B$3)-5),OFFSET(#REF!,N40,0):#REF!,0)+N40)=16,"",MATCH(RIGHT($B$3,LEN($B$3)-5),OFFSET(#REF!,N40,0):#REF!,0)+N40)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728</v>
      </c>
      <c r="C42" s="28" t="s">
        <v>267</v>
      </c>
      <c r="D42" s="28" t="s">
        <v>8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83</v>
      </c>
      <c r="G42" s="87"/>
      <c r="K42" s="85"/>
      <c r="N42" s="48" t="str">
        <f ca="1">IF(TYPE(MATCH(RIGHT($B$3,LEN($B$3)-5),OFFSET(#REF!,N41,0):#REF!,0)+N41)=16,"",MATCH(RIGHT($B$3,LEN($B$3)-5),OFFSET(#REF!,N41,0):#REF!,0)+N41)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776</v>
      </c>
      <c r="C43" s="28" t="s">
        <v>183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84</v>
      </c>
      <c r="G43" s="87"/>
      <c r="K43" s="85"/>
      <c r="N43" s="48" t="str">
        <f ca="1">IF(TYPE(MATCH(RIGHT($B$3,LEN($B$3)-5),OFFSET(#REF!,N42,0):#REF!,0)+N42)=16,"",MATCH(RIGHT($B$3,LEN($B$3)-5),OFFSET(#REF!,N42,0):#REF!,0)+N42)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795</v>
      </c>
      <c r="C44" s="28" t="s">
        <v>413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85</v>
      </c>
      <c r="G44" s="87"/>
      <c r="K44" s="85"/>
      <c r="N44" s="48" t="str">
        <f ca="1">IF(TYPE(MATCH(RIGHT($B$3,LEN($B$3)-5),OFFSET(#REF!,N43,0):#REF!,0)+N43)=16,"",MATCH(RIGHT($B$3,LEN($B$3)-5),OFFSET(#REF!,N43,0):#REF!,0)+N43)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662</v>
      </c>
      <c r="C45" s="28" t="s">
        <v>342</v>
      </c>
      <c r="D45" s="28" t="s">
        <v>8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86</v>
      </c>
      <c r="G45" s="87"/>
      <c r="K45" s="85"/>
      <c r="N45" s="48" t="str">
        <f ca="1">IF(TYPE(MATCH(RIGHT($B$3,LEN($B$3)-5),OFFSET(#REF!,N44,0):#REF!,0)+N44)=16,"",MATCH(RIGHT($B$3,LEN($B$3)-5),OFFSET(#REF!,N44,0):#REF!,0)+N44)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819</v>
      </c>
      <c r="C46" s="28" t="s">
        <v>329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87</v>
      </c>
      <c r="G46" s="87"/>
      <c r="K46" s="85"/>
      <c r="N46" s="48" t="str">
        <f ca="1">IF(TYPE(MATCH(RIGHT($B$3,LEN($B$3)-5),OFFSET(#REF!,N45,0):#REF!,0)+N45)=16,"",MATCH(RIGHT($B$3,LEN($B$3)-5),OFFSET(#REF!,N45,0):#REF!,0)+N45)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869</v>
      </c>
      <c r="C47" s="28" t="s">
        <v>295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88</v>
      </c>
      <c r="G47" s="87"/>
      <c r="K47" s="85"/>
      <c r="N47" s="48" t="str">
        <f ca="1">IF(TYPE(MATCH(RIGHT($B$3,LEN($B$3)-5),OFFSET(#REF!,N46,0):#REF!,0)+N46)=16,"",MATCH(RIGHT($B$3,LEN($B$3)-5),OFFSET(#REF!,N46,0):#REF!,0)+N46)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829</v>
      </c>
      <c r="C48" s="28" t="s">
        <v>393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89</v>
      </c>
      <c r="G48" s="87"/>
      <c r="K48" s="85"/>
      <c r="N48" s="48" t="str">
        <f ca="1">IF(TYPE(MATCH(RIGHT($B$3,LEN($B$3)-5),OFFSET(#REF!,N47,0):#REF!,0)+N47)=16,"",MATCH(RIGHT($B$3,LEN($B$3)-5),OFFSET(#REF!,N47,0):#REF!,0)+N47)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678</v>
      </c>
      <c r="C49" s="28" t="s">
        <v>396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90</v>
      </c>
      <c r="G49" s="87"/>
      <c r="K49" s="85"/>
      <c r="N49" s="48" t="str">
        <f ca="1">IF(TYPE(MATCH(RIGHT($B$3,LEN($B$3)-5),OFFSET(#REF!,N48,0):#REF!,0)+N48)=16,"",MATCH(RIGHT($B$3,LEN($B$3)-5),OFFSET(#REF!,N48,0):#REF!,0)+N48)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125</v>
      </c>
      <c r="C50" s="28" t="s">
        <v>88</v>
      </c>
      <c r="D50" s="28" t="s">
        <v>8</v>
      </c>
      <c r="E50" s="28"/>
      <c r="F50" s="48">
        <f ca="1">IF(TYPE(MATCH($F$4,OFFSET('Khối 10'!$F$5,F49,0):'Khối 10'!$F$472,0)+F49)=16,"",MATCH($F$4,OFFSET('Khối 10'!$F$5,F49,0):'Khối 10'!$F$472,0)+F49)</f>
        <v>461</v>
      </c>
      <c r="G50" s="87"/>
      <c r="K50" s="85"/>
      <c r="N50" s="48" t="str">
        <f ca="1">IF(TYPE(MATCH(RIGHT($B$3,LEN($B$3)-5),OFFSET(#REF!,N49,0):#REF!,0)+N49)=16,"",MATCH(RIGHT($B$3,LEN($B$3)-5),OFFSET(#REF!,N49,0):#REF!,0)+N49)</f>
        <v/>
      </c>
    </row>
    <row r="51" spans="1:14" ht="15" customHeight="1" x14ac:dyDescent="0.25">
      <c r="A51" s="88" t="str">
        <f t="shared" si="0"/>
        <v/>
      </c>
      <c r="B51" s="31" t="s">
        <v>933</v>
      </c>
      <c r="C51" s="28" t="s">
        <v>933</v>
      </c>
      <c r="D51" s="28" t="s">
        <v>933</v>
      </c>
      <c r="E51" s="28" t="s">
        <v>933</v>
      </c>
      <c r="F51" s="48" t="str">
        <f ca="1">IF(TYPE(MATCH($F$4,OFFSET('Khối 10'!$F$5,F50,0):'Khối 10'!$F$472,0)+F50)=16,"",MATCH($F$4,OFFSET('Khối 10'!$F$5,F50,0):'Khối 10'!$F$472,0)+F50)</f>
        <v/>
      </c>
      <c r="G51" s="87"/>
      <c r="K51" s="85"/>
      <c r="N51" s="48" t="str">
        <f ca="1">IF(TYPE(MATCH(RIGHT($B$3,LEN($B$3)-5),OFFSET(#REF!,N50,0):#REF!,0)+N50)=16,"",MATCH(RIGHT($B$3,LEN($B$3)-5),OFFSET(#REF!,N50,0):#REF!,0)+N50)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5"/>
  <sheetViews>
    <sheetView workbookViewId="0">
      <selection activeCell="X10" sqref="X10"/>
    </sheetView>
  </sheetViews>
  <sheetFormatPr defaultRowHeight="15" x14ac:dyDescent="0.25"/>
  <cols>
    <col min="3" max="3" width="20.28515625" bestFit="1" customWidth="1"/>
    <col min="7" max="19" width="9.140625" hidden="1" customWidth="1"/>
    <col min="20" max="23" width="9.140625" customWidth="1"/>
    <col min="24" max="24" width="11.42578125" customWidth="1"/>
  </cols>
  <sheetData>
    <row r="3" spans="1:31" s="2" customFormat="1" ht="21" customHeight="1" x14ac:dyDescent="0.25">
      <c r="A3" s="29" t="s">
        <v>0</v>
      </c>
      <c r="B3" s="29" t="s">
        <v>17</v>
      </c>
      <c r="C3" s="29" t="s">
        <v>26</v>
      </c>
      <c r="D3" s="29" t="s">
        <v>1</v>
      </c>
      <c r="E3" s="29" t="s">
        <v>2</v>
      </c>
      <c r="F3" s="29" t="s">
        <v>21</v>
      </c>
      <c r="G3" s="39" t="s">
        <v>22</v>
      </c>
      <c r="H3" s="39" t="s">
        <v>20</v>
      </c>
      <c r="I3" s="39" t="s">
        <v>19</v>
      </c>
      <c r="J3" s="39" t="s">
        <v>27</v>
      </c>
      <c r="K3" s="39" t="s">
        <v>28</v>
      </c>
      <c r="L3" s="39" t="s">
        <v>29</v>
      </c>
      <c r="M3" s="39" t="s">
        <v>32</v>
      </c>
      <c r="N3" s="39" t="s">
        <v>30</v>
      </c>
      <c r="O3" s="39" t="s">
        <v>31</v>
      </c>
      <c r="P3" s="39" t="s">
        <v>33</v>
      </c>
      <c r="Q3" s="39" t="s">
        <v>34</v>
      </c>
      <c r="R3" s="39" t="s">
        <v>35</v>
      </c>
      <c r="S3" s="39" t="s">
        <v>36</v>
      </c>
      <c r="T3" s="29" t="s">
        <v>3</v>
      </c>
      <c r="U3" s="29" t="s">
        <v>4</v>
      </c>
      <c r="V3" s="29" t="s">
        <v>5</v>
      </c>
      <c r="W3" s="29" t="s">
        <v>6</v>
      </c>
      <c r="X3" s="29" t="s">
        <v>7</v>
      </c>
      <c r="Y3" s="41"/>
    </row>
    <row r="4" spans="1:31" s="2" customFormat="1" ht="21" customHeight="1" x14ac:dyDescent="0.2">
      <c r="A4" s="34">
        <v>535</v>
      </c>
      <c r="B4" s="57" t="s">
        <v>135</v>
      </c>
      <c r="C4" s="57" t="s">
        <v>136</v>
      </c>
      <c r="D4" s="58" t="s">
        <v>114</v>
      </c>
      <c r="E4" s="56" t="s">
        <v>10</v>
      </c>
      <c r="F4" s="56"/>
      <c r="G4" s="56" t="s">
        <v>94</v>
      </c>
      <c r="H4" s="60">
        <v>20.75</v>
      </c>
      <c r="I4" s="59">
        <v>2</v>
      </c>
      <c r="J4" s="59"/>
      <c r="K4" s="65"/>
      <c r="L4" s="51" t="str">
        <f>PROPER(B4)</f>
        <v>Thcs Lê Văn Việt</v>
      </c>
      <c r="M4" s="51" t="str">
        <f>PROPER(C4)</f>
        <v>Nguyễn Văn Thuận</v>
      </c>
      <c r="N4" s="15"/>
      <c r="O4" s="15"/>
      <c r="X4" s="2" t="s">
        <v>59</v>
      </c>
    </row>
    <row r="5" spans="1:31" s="2" customFormat="1" ht="21" customHeight="1" x14ac:dyDescent="0.25">
      <c r="A5" s="34">
        <v>2</v>
      </c>
      <c r="B5" s="35" t="s">
        <v>55</v>
      </c>
      <c r="C5" s="36" t="s">
        <v>56</v>
      </c>
      <c r="D5" s="33" t="s">
        <v>53</v>
      </c>
      <c r="E5" s="35" t="s">
        <v>10</v>
      </c>
      <c r="F5" s="35"/>
      <c r="G5" s="35" t="s">
        <v>41</v>
      </c>
      <c r="H5" s="35" t="s">
        <v>47</v>
      </c>
      <c r="I5" s="35" t="s">
        <v>52</v>
      </c>
      <c r="J5" s="35" t="s">
        <v>50</v>
      </c>
      <c r="K5" s="35" t="s">
        <v>48</v>
      </c>
      <c r="L5" s="35" t="s">
        <v>50</v>
      </c>
      <c r="M5" s="35" t="s">
        <v>49</v>
      </c>
      <c r="N5" s="35" t="s">
        <v>45</v>
      </c>
      <c r="O5" s="35" t="s">
        <v>51</v>
      </c>
      <c r="P5" s="35" t="s">
        <v>43</v>
      </c>
      <c r="Q5" s="35" t="s">
        <v>44</v>
      </c>
      <c r="R5" s="35" t="s">
        <v>37</v>
      </c>
      <c r="S5" s="35" t="s">
        <v>46</v>
      </c>
      <c r="T5" s="35" t="s">
        <v>41</v>
      </c>
      <c r="U5" s="35" t="s">
        <v>42</v>
      </c>
      <c r="V5" s="35" t="s">
        <v>9</v>
      </c>
      <c r="W5" s="35" t="s">
        <v>25</v>
      </c>
      <c r="X5" s="38" t="s">
        <v>59</v>
      </c>
      <c r="Y5" s="37" t="e">
        <f>VLOOKUP(C5,#REF!,1,0)</f>
        <v>#REF!</v>
      </c>
      <c r="AA5" s="15"/>
      <c r="AB5" s="15"/>
      <c r="AC5" s="15"/>
      <c r="AD5" s="21"/>
      <c r="AE5" s="15"/>
    </row>
  </sheetData>
  <conditionalFormatting sqref="Y5">
    <cfRule type="cellIs" dxfId="10" priority="149" stopIfTrue="1" operator="equal">
      <formula>"Chuyển đến"</formula>
    </cfRule>
  </conditionalFormatting>
  <conditionalFormatting sqref="X5">
    <cfRule type="cellIs" dxfId="9" priority="143" stopIfTrue="1" operator="equal">
      <formula>"Chuyển đến"</formula>
    </cfRule>
  </conditionalFormatting>
  <conditionalFormatting sqref="AE5">
    <cfRule type="duplicateValues" dxfId="8" priority="144" stopIfTrue="1"/>
  </conditionalFormatting>
  <conditionalFormatting sqref="AC5">
    <cfRule type="duplicateValues" dxfId="7" priority="145"/>
  </conditionalFormatting>
  <conditionalFormatting sqref="AA5">
    <cfRule type="duplicateValues" dxfId="6" priority="146"/>
    <cfRule type="duplicateValues" dxfId="5" priority="147"/>
  </conditionalFormatting>
  <conditionalFormatting sqref="AB5">
    <cfRule type="duplicateValues" dxfId="4" priority="148"/>
  </conditionalFormatting>
  <conditionalFormatting sqref="L4:M4">
    <cfRule type="cellIs" dxfId="3" priority="2" stopIfTrue="1" operator="equal">
      <formula>"Chuyển đến"</formula>
    </cfRule>
  </conditionalFormatting>
  <conditionalFormatting sqref="L4:M4">
    <cfRule type="cellIs" dxfId="2" priority="1" operator="equal">
      <formula>"Học lại"</formula>
    </cfRule>
  </conditionalFormatting>
  <conditionalFormatting sqref="O4">
    <cfRule type="duplicateValues" dxfId="1" priority="3"/>
  </conditionalFormatting>
  <conditionalFormatting sqref="N4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7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12" width="7" style="27" customWidth="1"/>
    <col min="13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916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139</v>
      </c>
      <c r="C3" s="46" t="s">
        <v>917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26" t="str">
        <f>RIGHT($B$3,LEN($B$3)-5)</f>
        <v>10A1</v>
      </c>
      <c r="G4" s="86"/>
      <c r="H4" s="83"/>
      <c r="I4" s="83"/>
    </row>
    <row r="5" spans="1:14" ht="15" customHeight="1" x14ac:dyDescent="0.25">
      <c r="A5" s="88">
        <v>1</v>
      </c>
      <c r="B5" s="31" t="s">
        <v>768</v>
      </c>
      <c r="C5" s="28" t="s">
        <v>400</v>
      </c>
      <c r="D5" s="28" t="s">
        <v>8</v>
      </c>
      <c r="E5" s="28" t="s">
        <v>933</v>
      </c>
      <c r="F5" s="47">
        <f>IF(TYPE(MATCH($F$4,DSLop,0))=16,"",MATCH($F$4,DSLop,0))</f>
        <v>1</v>
      </c>
      <c r="G5" s="87"/>
      <c r="K5" s="84"/>
      <c r="N5" s="47">
        <f>IF(TYPE(MATCH(MID($B$3,6,4),DSLop,0))=16,"",MATCH(MID($B$3,6,4),DSLop,0))</f>
        <v>1</v>
      </c>
    </row>
    <row r="6" spans="1:14" ht="15" customHeight="1" x14ac:dyDescent="0.25">
      <c r="A6" s="88">
        <f>IF(C6&lt;&gt;"",A5+1,"")</f>
        <v>2</v>
      </c>
      <c r="B6" s="31" t="s">
        <v>686</v>
      </c>
      <c r="C6" s="28" t="s">
        <v>209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2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637</v>
      </c>
      <c r="C7" s="28" t="s">
        <v>213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3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614</v>
      </c>
      <c r="C8" s="28" t="s">
        <v>421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4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597</v>
      </c>
      <c r="C9" s="28" t="s">
        <v>185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5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897</v>
      </c>
      <c r="C10" s="28" t="s">
        <v>237</v>
      </c>
      <c r="D10" s="28" t="s">
        <v>10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6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122</v>
      </c>
      <c r="C11" s="28" t="s">
        <v>246</v>
      </c>
      <c r="D11" s="28" t="s">
        <v>8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7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862</v>
      </c>
      <c r="C12" s="28" t="s">
        <v>245</v>
      </c>
      <c r="D12" s="28" t="s">
        <v>8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8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519</v>
      </c>
      <c r="C13" s="28" t="s">
        <v>256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9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786</v>
      </c>
      <c r="C14" s="28" t="s">
        <v>187</v>
      </c>
      <c r="D14" s="28" t="s">
        <v>8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10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615</v>
      </c>
      <c r="C15" s="28" t="s">
        <v>383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11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463</v>
      </c>
      <c r="C16" s="28" t="s">
        <v>266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12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579</v>
      </c>
      <c r="C17" s="28" t="s">
        <v>233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13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907</v>
      </c>
      <c r="C18" s="28" t="s">
        <v>266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14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809</v>
      </c>
      <c r="C19" s="28" t="s">
        <v>112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15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672</v>
      </c>
      <c r="C20" s="28" t="s">
        <v>266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16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521</v>
      </c>
      <c r="C21" s="28" t="s">
        <v>286</v>
      </c>
      <c r="D21" s="28" t="s">
        <v>10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17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711</v>
      </c>
      <c r="C22" s="28" t="s">
        <v>313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18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723</v>
      </c>
      <c r="C23" s="28" t="s">
        <v>245</v>
      </c>
      <c r="D23" s="28" t="s">
        <v>8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19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522</v>
      </c>
      <c r="C24" s="28" t="s">
        <v>290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20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697</v>
      </c>
      <c r="C25" s="28" t="s">
        <v>76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21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749</v>
      </c>
      <c r="C26" s="28" t="s">
        <v>209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22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734</v>
      </c>
      <c r="C27" s="28" t="s">
        <v>190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23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833</v>
      </c>
      <c r="C28" s="28" t="s">
        <v>181</v>
      </c>
      <c r="D28" s="28" t="s">
        <v>10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24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566</v>
      </c>
      <c r="C29" s="28" t="s">
        <v>320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25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655</v>
      </c>
      <c r="C30" s="28" t="s">
        <v>322</v>
      </c>
      <c r="D30" s="28" t="s">
        <v>8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26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790</v>
      </c>
      <c r="C31" s="28" t="s">
        <v>180</v>
      </c>
      <c r="D31" s="28" t="s">
        <v>8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27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898</v>
      </c>
      <c r="C32" s="28" t="s">
        <v>327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28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496</v>
      </c>
      <c r="C33" s="28" t="s">
        <v>328</v>
      </c>
      <c r="D33" s="28" t="s">
        <v>10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29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552</v>
      </c>
      <c r="C34" s="28" t="s">
        <v>329</v>
      </c>
      <c r="D34" s="28" t="s">
        <v>10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30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805</v>
      </c>
      <c r="C35" s="28" t="s">
        <v>189</v>
      </c>
      <c r="D35" s="28" t="s">
        <v>8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31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495</v>
      </c>
      <c r="C36" s="28" t="s">
        <v>246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32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663</v>
      </c>
      <c r="C37" s="28" t="s">
        <v>294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33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863</v>
      </c>
      <c r="C38" s="28" t="s">
        <v>242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34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639</v>
      </c>
      <c r="C39" s="28" t="s">
        <v>345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35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864</v>
      </c>
      <c r="C40" s="28" t="s">
        <v>345</v>
      </c>
      <c r="D40" s="28" t="s">
        <v>10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36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787</v>
      </c>
      <c r="C41" s="28" t="s">
        <v>306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37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685</v>
      </c>
      <c r="C42" s="28" t="s">
        <v>427</v>
      </c>
      <c r="D42" s="28" t="s">
        <v>8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38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554</v>
      </c>
      <c r="C43" s="28" t="s">
        <v>367</v>
      </c>
      <c r="D43" s="28" t="s">
        <v>10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39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733</v>
      </c>
      <c r="C44" s="28" t="s">
        <v>331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40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671</v>
      </c>
      <c r="C45" s="28" t="s">
        <v>371</v>
      </c>
      <c r="D45" s="28" t="s">
        <v>8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41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536</v>
      </c>
      <c r="C46" s="28" t="s">
        <v>375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42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537</v>
      </c>
      <c r="C47" s="28" t="s">
        <v>382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43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596</v>
      </c>
      <c r="C48" s="28" t="s">
        <v>351</v>
      </c>
      <c r="D48" s="28" t="s">
        <v>10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44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828</v>
      </c>
      <c r="C49" s="28" t="s">
        <v>371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45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911</v>
      </c>
      <c r="C50" s="28" t="s">
        <v>910</v>
      </c>
      <c r="D50" s="28" t="s">
        <v>10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457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129</v>
      </c>
      <c r="C51" s="28" t="s">
        <v>85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459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25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916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140</v>
      </c>
      <c r="C3" s="46" t="s">
        <v>918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10A2</v>
      </c>
      <c r="G4" s="86"/>
      <c r="H4" s="83"/>
      <c r="I4" s="83"/>
    </row>
    <row r="5" spans="1:14" ht="15" customHeight="1" x14ac:dyDescent="0.25">
      <c r="A5" s="88">
        <v>1</v>
      </c>
      <c r="B5" s="31" t="s">
        <v>494</v>
      </c>
      <c r="C5" s="28" t="s">
        <v>217</v>
      </c>
      <c r="D5" s="28" t="s">
        <v>10</v>
      </c>
      <c r="E5" s="28" t="s">
        <v>933</v>
      </c>
      <c r="F5" s="27">
        <f>IF(TYPE(MATCH($F$4,DSLop,0))=16,"",MATCH($F$4,DSLop,0))</f>
        <v>91</v>
      </c>
      <c r="G5" s="87"/>
      <c r="K5" s="84"/>
      <c r="N5" s="47">
        <f>IF(TYPE(MATCH(MID($B$3,6,4),DSLop,0))=16,"",MATCH(MID($B$3,6,4),DSLop,0))</f>
        <v>91</v>
      </c>
    </row>
    <row r="6" spans="1:14" ht="15" customHeight="1" x14ac:dyDescent="0.25">
      <c r="A6" s="88">
        <f>IF(C6&lt;&gt;"",A5+1,"")</f>
        <v>2</v>
      </c>
      <c r="B6" s="31" t="s">
        <v>788</v>
      </c>
      <c r="C6" s="28" t="s">
        <v>428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92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511</v>
      </c>
      <c r="C7" s="28" t="s">
        <v>221</v>
      </c>
      <c r="D7" s="28" t="s">
        <v>10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93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752</v>
      </c>
      <c r="C8" s="28" t="s">
        <v>180</v>
      </c>
      <c r="D8" s="28" t="s">
        <v>8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94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630</v>
      </c>
      <c r="C9" s="28" t="s">
        <v>271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95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870</v>
      </c>
      <c r="C10" s="28" t="s">
        <v>251</v>
      </c>
      <c r="D10" s="28" t="s">
        <v>8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96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510</v>
      </c>
      <c r="C11" s="28" t="s">
        <v>253</v>
      </c>
      <c r="D11" s="28" t="s">
        <v>10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97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515</v>
      </c>
      <c r="C12" s="28" t="s">
        <v>257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98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654</v>
      </c>
      <c r="C13" s="28" t="s">
        <v>188</v>
      </c>
      <c r="D13" s="28" t="s">
        <v>8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99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520</v>
      </c>
      <c r="C14" s="28" t="s">
        <v>264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100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832</v>
      </c>
      <c r="C15" s="28" t="s">
        <v>231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101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465</v>
      </c>
      <c r="C16" s="28" t="s">
        <v>274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102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684</v>
      </c>
      <c r="C17" s="28" t="s">
        <v>374</v>
      </c>
      <c r="D17" s="28" t="s">
        <v>8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103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802</v>
      </c>
      <c r="C18" s="28" t="s">
        <v>374</v>
      </c>
      <c r="D18" s="28" t="s">
        <v>8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104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523</v>
      </c>
      <c r="C19" s="28" t="s">
        <v>296</v>
      </c>
      <c r="D19" s="28" t="s">
        <v>10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105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638</v>
      </c>
      <c r="C20" s="28" t="s">
        <v>299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106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822</v>
      </c>
      <c r="C21" s="28" t="s">
        <v>178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107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497</v>
      </c>
      <c r="C22" s="28" t="s">
        <v>305</v>
      </c>
      <c r="D22" s="28" t="s">
        <v>10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108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854</v>
      </c>
      <c r="C23" s="28" t="s">
        <v>306</v>
      </c>
      <c r="D23" s="28" t="s">
        <v>8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109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553</v>
      </c>
      <c r="C24" s="28" t="s">
        <v>211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110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842</v>
      </c>
      <c r="C25" s="28" t="s">
        <v>312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111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785</v>
      </c>
      <c r="C26" s="28" t="s">
        <v>205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112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849</v>
      </c>
      <c r="C27" s="28" t="s">
        <v>325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113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699</v>
      </c>
      <c r="C28" s="28" t="s">
        <v>200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114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616</v>
      </c>
      <c r="C29" s="28" t="s">
        <v>282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115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846</v>
      </c>
      <c r="C30" s="28" t="s">
        <v>330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116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598</v>
      </c>
      <c r="C31" s="28" t="s">
        <v>178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117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538</v>
      </c>
      <c r="C32" s="28" t="s">
        <v>227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118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551</v>
      </c>
      <c r="C33" s="28" t="s">
        <v>340</v>
      </c>
      <c r="D33" s="28" t="s">
        <v>10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119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656</v>
      </c>
      <c r="C34" s="28" t="s">
        <v>340</v>
      </c>
      <c r="D34" s="28" t="s">
        <v>8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120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481</v>
      </c>
      <c r="C35" s="28" t="s">
        <v>348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121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803</v>
      </c>
      <c r="C36" s="28" t="s">
        <v>420</v>
      </c>
      <c r="D36" s="28" t="s">
        <v>8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122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850</v>
      </c>
      <c r="C37" s="28" t="s">
        <v>344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123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670</v>
      </c>
      <c r="C38" s="28" t="s">
        <v>365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124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769</v>
      </c>
      <c r="C39" s="28" t="s">
        <v>82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125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767</v>
      </c>
      <c r="C40" s="28" t="s">
        <v>196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126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748</v>
      </c>
      <c r="C41" s="28" t="s">
        <v>401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127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871</v>
      </c>
      <c r="C42" s="28" t="s">
        <v>207</v>
      </c>
      <c r="D42" s="28" t="s">
        <v>10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128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580</v>
      </c>
      <c r="C43" s="28" t="s">
        <v>314</v>
      </c>
      <c r="D43" s="28" t="s">
        <v>10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129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806</v>
      </c>
      <c r="C44" s="28" t="s">
        <v>340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130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735</v>
      </c>
      <c r="C45" s="28" t="s">
        <v>193</v>
      </c>
      <c r="D45" s="28" t="s">
        <v>8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131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899</v>
      </c>
      <c r="C46" s="28" t="s">
        <v>387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132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613</v>
      </c>
      <c r="C47" s="28" t="s">
        <v>334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133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636</v>
      </c>
      <c r="C48" s="28" t="s">
        <v>305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134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673</v>
      </c>
      <c r="C49" s="28" t="s">
        <v>277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135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479</v>
      </c>
      <c r="C50" s="28" t="s">
        <v>392</v>
      </c>
      <c r="D50" s="28" t="s">
        <v>10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136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913</v>
      </c>
      <c r="C51" s="28" t="s">
        <v>914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464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28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916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141</v>
      </c>
      <c r="C3" s="46" t="s">
        <v>919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10A3</v>
      </c>
      <c r="G4" s="86"/>
      <c r="H4" s="83"/>
      <c r="I4" s="83"/>
    </row>
    <row r="5" spans="1:14" ht="15" customHeight="1" x14ac:dyDescent="0.25">
      <c r="A5" s="88">
        <v>1</v>
      </c>
      <c r="B5" s="31" t="s">
        <v>696</v>
      </c>
      <c r="C5" s="28" t="s">
        <v>205</v>
      </c>
      <c r="D5" s="28" t="s">
        <v>8</v>
      </c>
      <c r="E5" s="28" t="s">
        <v>933</v>
      </c>
      <c r="F5" s="27">
        <f>IF(TYPE(MATCH($F$4,DSLop,0))=16,"",MATCH($F$4,DSLop,0))</f>
        <v>137</v>
      </c>
      <c r="G5" s="87"/>
      <c r="K5" s="84"/>
      <c r="N5" s="47">
        <f>IF(TYPE(MATCH(MID($B$3,6,4),DSLop,0))=16,"",MATCH(MID($B$3,6,4),DSLop,0))</f>
        <v>137</v>
      </c>
    </row>
    <row r="6" spans="1:14" ht="15" customHeight="1" x14ac:dyDescent="0.25">
      <c r="A6" s="88">
        <f>IF(C6&lt;&gt;"",A5+1,"")</f>
        <v>2</v>
      </c>
      <c r="B6" s="31" t="s">
        <v>123</v>
      </c>
      <c r="C6" s="28" t="s">
        <v>208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138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750</v>
      </c>
      <c r="C7" s="28" t="s">
        <v>324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139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732</v>
      </c>
      <c r="C8" s="28" t="s">
        <v>234</v>
      </c>
      <c r="D8" s="28" t="s">
        <v>8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140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843</v>
      </c>
      <c r="C9" s="28" t="s">
        <v>229</v>
      </c>
      <c r="D9" s="28" t="s">
        <v>8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141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653</v>
      </c>
      <c r="C10" s="28" t="s">
        <v>219</v>
      </c>
      <c r="D10" s="28" t="s">
        <v>8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142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817</v>
      </c>
      <c r="C11" s="28" t="s">
        <v>222</v>
      </c>
      <c r="D11" s="28" t="s">
        <v>10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143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512</v>
      </c>
      <c r="C12" s="28" t="s">
        <v>236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144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617</v>
      </c>
      <c r="C13" s="28" t="s">
        <v>220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145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722</v>
      </c>
      <c r="C14" s="28" t="s">
        <v>250</v>
      </c>
      <c r="D14" s="28" t="s">
        <v>8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146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567</v>
      </c>
      <c r="C15" s="28" t="s">
        <v>186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147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535</v>
      </c>
      <c r="C16" s="28" t="s">
        <v>403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148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578</v>
      </c>
      <c r="C17" s="28" t="s">
        <v>404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149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687</v>
      </c>
      <c r="C18" s="28" t="s">
        <v>232</v>
      </c>
      <c r="D18" s="28" t="s">
        <v>8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150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709</v>
      </c>
      <c r="C19" s="28" t="s">
        <v>262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151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555</v>
      </c>
      <c r="C20" s="28" t="s">
        <v>272</v>
      </c>
      <c r="D20" s="28" t="s">
        <v>10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152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581</v>
      </c>
      <c r="C21" s="28" t="s">
        <v>235</v>
      </c>
      <c r="D21" s="28" t="s">
        <v>10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153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550</v>
      </c>
      <c r="C22" s="28" t="s">
        <v>282</v>
      </c>
      <c r="D22" s="28" t="s">
        <v>10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154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599</v>
      </c>
      <c r="C23" s="28" t="s">
        <v>189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155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821</v>
      </c>
      <c r="C24" s="28" t="s">
        <v>293</v>
      </c>
      <c r="D24" s="28" t="s">
        <v>8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156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464</v>
      </c>
      <c r="C25" s="28" t="s">
        <v>294</v>
      </c>
      <c r="D25" s="28" t="s">
        <v>10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157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770</v>
      </c>
      <c r="C26" s="28" t="s">
        <v>426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158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784</v>
      </c>
      <c r="C27" s="28" t="s">
        <v>296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159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834</v>
      </c>
      <c r="C28" s="28" t="s">
        <v>309</v>
      </c>
      <c r="D28" s="28" t="s">
        <v>10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160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789</v>
      </c>
      <c r="C29" s="28" t="s">
        <v>405</v>
      </c>
      <c r="D29" s="28" t="s">
        <v>8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161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508</v>
      </c>
      <c r="C30" s="28" t="s">
        <v>199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162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669</v>
      </c>
      <c r="C31" s="28" t="s">
        <v>352</v>
      </c>
      <c r="D31" s="28" t="s">
        <v>8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163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698</v>
      </c>
      <c r="C32" s="28" t="s">
        <v>92</v>
      </c>
      <c r="D32" s="28" t="s">
        <v>8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164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683</v>
      </c>
      <c r="C33" s="28" t="s">
        <v>326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165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901</v>
      </c>
      <c r="C34" s="28" t="s">
        <v>312</v>
      </c>
      <c r="D34" s="28" t="s">
        <v>10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166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594</v>
      </c>
      <c r="C35" s="28" t="s">
        <v>180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167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872</v>
      </c>
      <c r="C36" s="28" t="s">
        <v>332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168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478</v>
      </c>
      <c r="C37" s="28" t="s">
        <v>335</v>
      </c>
      <c r="D37" s="28" t="s">
        <v>10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169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482</v>
      </c>
      <c r="C38" s="28" t="s">
        <v>337</v>
      </c>
      <c r="D38" s="28" t="s">
        <v>10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170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657</v>
      </c>
      <c r="C39" s="28" t="s">
        <v>342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171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826</v>
      </c>
      <c r="C40" s="28" t="s">
        <v>201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172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766</v>
      </c>
      <c r="C41" s="28" t="s">
        <v>291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173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509</v>
      </c>
      <c r="C42" s="28" t="s">
        <v>368</v>
      </c>
      <c r="D42" s="28" t="s">
        <v>10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174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612</v>
      </c>
      <c r="C43" s="28" t="s">
        <v>195</v>
      </c>
      <c r="D43" s="28" t="s">
        <v>10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175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640</v>
      </c>
      <c r="C44" s="28" t="s">
        <v>378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176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873</v>
      </c>
      <c r="C45" s="28" t="s">
        <v>71</v>
      </c>
      <c r="D45" s="28" t="s">
        <v>10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177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57</v>
      </c>
      <c r="C46" s="28" t="s">
        <v>295</v>
      </c>
      <c r="D46" s="28" t="s">
        <v>8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178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807</v>
      </c>
      <c r="C47" s="28" t="s">
        <v>372</v>
      </c>
      <c r="D47" s="28" t="s">
        <v>8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179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622</v>
      </c>
      <c r="C48" s="28" t="s">
        <v>189</v>
      </c>
      <c r="D48" s="28" t="s">
        <v>10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180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747</v>
      </c>
      <c r="C49" s="28" t="s">
        <v>394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181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751</v>
      </c>
      <c r="C50" s="28" t="s">
        <v>332</v>
      </c>
      <c r="D50" s="28" t="s">
        <v>8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182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912</v>
      </c>
      <c r="C51" s="28" t="s">
        <v>915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463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932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142</v>
      </c>
      <c r="C3" s="46" t="s">
        <v>920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10A4</v>
      </c>
      <c r="G4" s="86"/>
      <c r="H4" s="83"/>
      <c r="I4" s="83"/>
    </row>
    <row r="5" spans="1:14" ht="15" customHeight="1" x14ac:dyDescent="0.25">
      <c r="A5" s="88">
        <v>1</v>
      </c>
      <c r="B5" s="31" t="s">
        <v>783</v>
      </c>
      <c r="C5" s="28" t="s">
        <v>174</v>
      </c>
      <c r="D5" s="28" t="s">
        <v>8</v>
      </c>
      <c r="E5" s="28" t="s">
        <v>933</v>
      </c>
      <c r="F5" s="27">
        <f>IF(TYPE(MATCH($F$4,DSLop,0))=16,"",MATCH($F$4,DSLop,0))</f>
        <v>183</v>
      </c>
      <c r="G5" s="87"/>
      <c r="K5" s="84"/>
      <c r="N5" s="47">
        <f>IF(TYPE(MATCH(MID($B$3,6,4),DSLop,0))=16,"",MATCH(MID($B$3,6,4),DSLop,0))</f>
        <v>183</v>
      </c>
    </row>
    <row r="6" spans="1:14" ht="15" customHeight="1" x14ac:dyDescent="0.25">
      <c r="A6" s="88">
        <f>IF(C6&lt;&gt;"",A5+1,"")</f>
        <v>2</v>
      </c>
      <c r="B6" s="31" t="s">
        <v>652</v>
      </c>
      <c r="C6" s="28" t="s">
        <v>201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184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801</v>
      </c>
      <c r="C7" s="28" t="s">
        <v>178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185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539</v>
      </c>
      <c r="C8" s="28" t="s">
        <v>191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186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526</v>
      </c>
      <c r="C9" s="28" t="s">
        <v>223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187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577</v>
      </c>
      <c r="C10" s="28" t="s">
        <v>252</v>
      </c>
      <c r="D10" s="28" t="s">
        <v>10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188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856</v>
      </c>
      <c r="C11" s="28" t="s">
        <v>198</v>
      </c>
      <c r="D11" s="28" t="s">
        <v>8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189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483</v>
      </c>
      <c r="C12" s="28" t="s">
        <v>282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190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480</v>
      </c>
      <c r="C13" s="28" t="s">
        <v>225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191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825</v>
      </c>
      <c r="C14" s="28" t="s">
        <v>240</v>
      </c>
      <c r="D14" s="28" t="s">
        <v>8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192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874</v>
      </c>
      <c r="C15" s="28" t="s">
        <v>248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193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565</v>
      </c>
      <c r="C16" s="28" t="s">
        <v>245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194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875</v>
      </c>
      <c r="C17" s="28" t="s">
        <v>277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195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593</v>
      </c>
      <c r="C18" s="28" t="s">
        <v>301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196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668</v>
      </c>
      <c r="C19" s="28" t="s">
        <v>280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197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641</v>
      </c>
      <c r="C20" s="28" t="s">
        <v>283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198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736</v>
      </c>
      <c r="C21" s="28" t="s">
        <v>189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199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134</v>
      </c>
      <c r="C22" s="28" t="s">
        <v>188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200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556</v>
      </c>
      <c r="C23" s="28" t="s">
        <v>201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201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124</v>
      </c>
      <c r="C24" s="28" t="s">
        <v>186</v>
      </c>
      <c r="D24" s="28" t="s">
        <v>8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202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902</v>
      </c>
      <c r="C25" s="28" t="s">
        <v>265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203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508</v>
      </c>
      <c r="C26" s="28" t="s">
        <v>204</v>
      </c>
      <c r="D26" s="28" t="s">
        <v>10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204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724</v>
      </c>
      <c r="C27" s="28" t="s">
        <v>316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205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600</v>
      </c>
      <c r="C28" s="28" t="s">
        <v>291</v>
      </c>
      <c r="D28" s="28" t="s">
        <v>10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206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582</v>
      </c>
      <c r="C29" s="28" t="s">
        <v>263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207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534</v>
      </c>
      <c r="C30" s="28" t="s">
        <v>112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208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568</v>
      </c>
      <c r="C31" s="28" t="s">
        <v>191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209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631</v>
      </c>
      <c r="C32" s="28" t="s">
        <v>394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210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618</v>
      </c>
      <c r="C33" s="28" t="s">
        <v>378</v>
      </c>
      <c r="D33" s="28" t="s">
        <v>10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211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467</v>
      </c>
      <c r="C34" s="28" t="s">
        <v>339</v>
      </c>
      <c r="D34" s="28" t="s">
        <v>10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212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731</v>
      </c>
      <c r="C35" s="28" t="s">
        <v>281</v>
      </c>
      <c r="D35" s="28" t="s">
        <v>8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213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611</v>
      </c>
      <c r="C36" s="28" t="s">
        <v>424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214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498</v>
      </c>
      <c r="C37" s="28" t="s">
        <v>361</v>
      </c>
      <c r="D37" s="28" t="s">
        <v>10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215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827</v>
      </c>
      <c r="C38" s="28" t="s">
        <v>355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216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682</v>
      </c>
      <c r="C39" s="28" t="s">
        <v>284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217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128</v>
      </c>
      <c r="C40" s="28" t="s">
        <v>221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218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765</v>
      </c>
      <c r="C41" s="28" t="s">
        <v>189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219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634</v>
      </c>
      <c r="C42" s="28" t="s">
        <v>369</v>
      </c>
      <c r="D42" s="28" t="s">
        <v>8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220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133</v>
      </c>
      <c r="C43" s="28" t="s">
        <v>408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221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808</v>
      </c>
      <c r="C44" s="28" t="s">
        <v>249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222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477</v>
      </c>
      <c r="C45" s="28" t="s">
        <v>379</v>
      </c>
      <c r="D45" s="28" t="s">
        <v>10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223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493</v>
      </c>
      <c r="C46" s="28" t="s">
        <v>381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224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721</v>
      </c>
      <c r="C47" s="28" t="s">
        <v>239</v>
      </c>
      <c r="D47" s="28" t="s">
        <v>8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225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712</v>
      </c>
      <c r="C48" s="28" t="s">
        <v>344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226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708</v>
      </c>
      <c r="C49" s="28" t="s">
        <v>177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227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908</v>
      </c>
      <c r="C50" s="28" t="s">
        <v>245</v>
      </c>
      <c r="D50" s="28" t="s">
        <v>10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456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928</v>
      </c>
      <c r="C51" s="28" t="s">
        <v>930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465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932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143</v>
      </c>
      <c r="C3" s="46" t="s">
        <v>921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10A5</v>
      </c>
      <c r="G4" s="86"/>
      <c r="H4" s="83"/>
      <c r="I4" s="83"/>
    </row>
    <row r="5" spans="1:14" ht="15" customHeight="1" x14ac:dyDescent="0.25">
      <c r="A5" s="88">
        <v>1</v>
      </c>
      <c r="B5" s="31" t="s">
        <v>525</v>
      </c>
      <c r="C5" s="28" t="s">
        <v>204</v>
      </c>
      <c r="D5" s="28" t="s">
        <v>10</v>
      </c>
      <c r="E5" s="28" t="s">
        <v>933</v>
      </c>
      <c r="F5" s="27">
        <f>IF(TYPE(MATCH($F$4,DSLop,0))=16,"",MATCH($F$4,DSLop,0))</f>
        <v>228</v>
      </c>
      <c r="G5" s="87"/>
      <c r="K5" s="84"/>
      <c r="N5" s="47">
        <f>IF(TYPE(MATCH(MID($B$3,6,4),DSLop,0))=16,"",MATCH(MID($B$3,6,4),DSLop,0))</f>
        <v>228</v>
      </c>
    </row>
    <row r="6" spans="1:14" ht="15" customHeight="1" x14ac:dyDescent="0.25">
      <c r="A6" s="88">
        <f>IF(C6&lt;&gt;"",A5+1,"")</f>
        <v>2</v>
      </c>
      <c r="B6" s="31" t="s">
        <v>857</v>
      </c>
      <c r="C6" s="28" t="s">
        <v>231</v>
      </c>
      <c r="D6" s="28" t="s">
        <v>10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229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513</v>
      </c>
      <c r="C7" s="28" t="s">
        <v>224</v>
      </c>
      <c r="D7" s="28" t="s">
        <v>10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230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876</v>
      </c>
      <c r="C8" s="28" t="s">
        <v>239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231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583</v>
      </c>
      <c r="C9" s="28" t="s">
        <v>279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232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688</v>
      </c>
      <c r="C10" s="28" t="s">
        <v>184</v>
      </c>
      <c r="D10" s="28" t="s">
        <v>8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233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667</v>
      </c>
      <c r="C11" s="28" t="s">
        <v>244</v>
      </c>
      <c r="D11" s="28" t="s">
        <v>8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234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569</v>
      </c>
      <c r="C12" s="28" t="s">
        <v>267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235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533</v>
      </c>
      <c r="C13" s="28" t="s">
        <v>260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236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877</v>
      </c>
      <c r="C14" s="28" t="s">
        <v>248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237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507</v>
      </c>
      <c r="C15" s="28" t="s">
        <v>276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238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746</v>
      </c>
      <c r="C16" s="28" t="s">
        <v>187</v>
      </c>
      <c r="D16" s="28" t="s">
        <v>8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239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548</v>
      </c>
      <c r="C17" s="28" t="s">
        <v>254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240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635</v>
      </c>
      <c r="C18" s="28" t="s">
        <v>281</v>
      </c>
      <c r="D18" s="28" t="s">
        <v>8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241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782</v>
      </c>
      <c r="C19" s="28" t="s">
        <v>412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242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674</v>
      </c>
      <c r="C20" s="28" t="s">
        <v>367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243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878</v>
      </c>
      <c r="C21" s="28" t="s">
        <v>211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244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771</v>
      </c>
      <c r="C22" s="28" t="s">
        <v>308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245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576</v>
      </c>
      <c r="C23" s="28" t="s">
        <v>294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246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700</v>
      </c>
      <c r="C24" s="28" t="s">
        <v>313</v>
      </c>
      <c r="D24" s="28" t="s">
        <v>8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247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848</v>
      </c>
      <c r="C25" s="28" t="s">
        <v>315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248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764</v>
      </c>
      <c r="C26" s="28" t="s">
        <v>102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249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557</v>
      </c>
      <c r="C27" s="28" t="s">
        <v>263</v>
      </c>
      <c r="D27" s="28" t="s">
        <v>10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250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619</v>
      </c>
      <c r="C28" s="28" t="s">
        <v>288</v>
      </c>
      <c r="D28" s="28" t="s">
        <v>10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251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595</v>
      </c>
      <c r="C29" s="28" t="s">
        <v>357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252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610</v>
      </c>
      <c r="C30" s="28" t="s">
        <v>174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253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127</v>
      </c>
      <c r="C31" s="28" t="s">
        <v>352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254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466</v>
      </c>
      <c r="C32" s="28" t="s">
        <v>340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255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707</v>
      </c>
      <c r="C33" s="28" t="s">
        <v>86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256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800</v>
      </c>
      <c r="C34" s="28" t="s">
        <v>393</v>
      </c>
      <c r="D34" s="28" t="s">
        <v>8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257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540</v>
      </c>
      <c r="C35" s="28" t="s">
        <v>230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258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651</v>
      </c>
      <c r="C36" s="28" t="s">
        <v>359</v>
      </c>
      <c r="D36" s="28" t="s">
        <v>8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259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725</v>
      </c>
      <c r="C37" s="28" t="s">
        <v>360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260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720</v>
      </c>
      <c r="C38" s="28" t="s">
        <v>366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261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713</v>
      </c>
      <c r="C39" s="28" t="s">
        <v>212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262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753</v>
      </c>
      <c r="C40" s="28" t="s">
        <v>379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263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642</v>
      </c>
      <c r="C41" s="28" t="s">
        <v>372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264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492</v>
      </c>
      <c r="C42" s="28" t="s">
        <v>374</v>
      </c>
      <c r="D42" s="28" t="s">
        <v>10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265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57</v>
      </c>
      <c r="C43" s="28" t="s">
        <v>384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266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737</v>
      </c>
      <c r="C44" s="28" t="s">
        <v>256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267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879</v>
      </c>
      <c r="C45" s="28" t="s">
        <v>237</v>
      </c>
      <c r="D45" s="28" t="s">
        <v>10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268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499</v>
      </c>
      <c r="C46" s="28" t="s">
        <v>388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269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804</v>
      </c>
      <c r="C47" s="28" t="s">
        <v>362</v>
      </c>
      <c r="D47" s="28" t="s">
        <v>8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270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658</v>
      </c>
      <c r="C48" s="28" t="s">
        <v>396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271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484</v>
      </c>
      <c r="C49" s="28" t="s">
        <v>398</v>
      </c>
      <c r="D49" s="28" t="s">
        <v>10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272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130</v>
      </c>
      <c r="C50" s="28" t="s">
        <v>414</v>
      </c>
      <c r="D50" s="28" t="s">
        <v>8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273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929</v>
      </c>
      <c r="C51" s="28" t="s">
        <v>931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466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1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916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100"/>
      <c r="H2" s="81"/>
      <c r="I2" s="81"/>
      <c r="J2" s="81"/>
    </row>
    <row r="3" spans="1:14" s="24" customFormat="1" ht="18.75" customHeight="1" x14ac:dyDescent="0.25">
      <c r="B3" s="46" t="s">
        <v>144</v>
      </c>
      <c r="C3" s="46" t="s">
        <v>922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10A6</v>
      </c>
      <c r="G4" s="86"/>
      <c r="H4" s="83"/>
      <c r="I4" s="83"/>
    </row>
    <row r="5" spans="1:14" ht="15" customHeight="1" x14ac:dyDescent="0.25">
      <c r="A5" s="88">
        <v>1</v>
      </c>
      <c r="B5" s="31" t="s">
        <v>629</v>
      </c>
      <c r="C5" s="28" t="s">
        <v>177</v>
      </c>
      <c r="D5" s="28" t="s">
        <v>10</v>
      </c>
      <c r="E5" s="28" t="s">
        <v>933</v>
      </c>
      <c r="F5" s="27">
        <f>IF(TYPE(MATCH($F$4,DSLop,0))=16,"",MATCH($F$4,DSLop,0))</f>
        <v>274</v>
      </c>
      <c r="G5" s="87"/>
      <c r="K5" s="84"/>
      <c r="N5" s="47">
        <f>IF(TYPE(MATCH(MID($B$3,6,4),DSLop,0))=16,"",MATCH(MID($B$3,6,4),DSLop,0))</f>
        <v>274</v>
      </c>
    </row>
    <row r="6" spans="1:14" ht="15" customHeight="1" x14ac:dyDescent="0.25">
      <c r="A6" s="88">
        <f>IF(C6&lt;&gt;"",A5+1,"")</f>
        <v>2</v>
      </c>
      <c r="B6" s="31" t="s">
        <v>675</v>
      </c>
      <c r="C6" s="28" t="s">
        <v>211</v>
      </c>
      <c r="D6" s="28" t="s">
        <v>8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275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880</v>
      </c>
      <c r="C7" s="28" t="s">
        <v>218</v>
      </c>
      <c r="D7" s="28" t="s">
        <v>10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276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485</v>
      </c>
      <c r="C8" s="28" t="s">
        <v>227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277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491</v>
      </c>
      <c r="C9" s="28" t="s">
        <v>349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278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666</v>
      </c>
      <c r="C10" s="28" t="s">
        <v>401</v>
      </c>
      <c r="D10" s="28" t="s">
        <v>8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279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575</v>
      </c>
      <c r="C11" s="28" t="s">
        <v>87</v>
      </c>
      <c r="D11" s="28" t="s">
        <v>10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280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681</v>
      </c>
      <c r="C12" s="28" t="s">
        <v>309</v>
      </c>
      <c r="D12" s="28" t="s">
        <v>8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281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851</v>
      </c>
      <c r="C13" s="28" t="s">
        <v>241</v>
      </c>
      <c r="D13" s="28" t="s">
        <v>8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282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609</v>
      </c>
      <c r="C14" s="28" t="s">
        <v>247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283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859</v>
      </c>
      <c r="C15" s="28" t="s">
        <v>220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284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500</v>
      </c>
      <c r="C16" s="28" t="s">
        <v>279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285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506</v>
      </c>
      <c r="C17" s="28" t="s">
        <v>268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286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689</v>
      </c>
      <c r="C18" s="28" t="s">
        <v>269</v>
      </c>
      <c r="D18" s="28" t="s">
        <v>8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287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845</v>
      </c>
      <c r="C19" s="28" t="s">
        <v>270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288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772</v>
      </c>
      <c r="C20" s="28" t="s">
        <v>390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289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514</v>
      </c>
      <c r="C21" s="28" t="s">
        <v>199</v>
      </c>
      <c r="D21" s="28" t="s">
        <v>10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290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763</v>
      </c>
      <c r="C22" s="28" t="s">
        <v>331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291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620</v>
      </c>
      <c r="C23" s="28" t="s">
        <v>416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292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592</v>
      </c>
      <c r="C24" s="28" t="s">
        <v>423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293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881</v>
      </c>
      <c r="C25" s="28" t="s">
        <v>301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294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791</v>
      </c>
      <c r="C26" s="28" t="s">
        <v>417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295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601</v>
      </c>
      <c r="C27" s="28" t="s">
        <v>252</v>
      </c>
      <c r="D27" s="28" t="s">
        <v>10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296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726</v>
      </c>
      <c r="C28" s="28" t="s">
        <v>317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297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516</v>
      </c>
      <c r="C29" s="28" t="s">
        <v>253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298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855</v>
      </c>
      <c r="C30" s="28" t="s">
        <v>207</v>
      </c>
      <c r="D30" s="28" t="s">
        <v>10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299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549</v>
      </c>
      <c r="C31" s="28" t="s">
        <v>113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300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799</v>
      </c>
      <c r="C32" s="28" t="s">
        <v>357</v>
      </c>
      <c r="D32" s="28" t="s">
        <v>8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301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823</v>
      </c>
      <c r="C33" s="28" t="s">
        <v>225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302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659</v>
      </c>
      <c r="C34" s="28" t="s">
        <v>232</v>
      </c>
      <c r="D34" s="28" t="s">
        <v>8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303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745</v>
      </c>
      <c r="C35" s="28" t="s">
        <v>415</v>
      </c>
      <c r="D35" s="28" t="s">
        <v>8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304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564</v>
      </c>
      <c r="C36" s="28" t="s">
        <v>346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305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882</v>
      </c>
      <c r="C37" s="28" t="s">
        <v>350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306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810</v>
      </c>
      <c r="C38" s="28" t="s">
        <v>425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307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754</v>
      </c>
      <c r="C39" s="28" t="s">
        <v>292</v>
      </c>
      <c r="D39" s="28" t="s">
        <v>8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308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858</v>
      </c>
      <c r="C40" s="28" t="s">
        <v>289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309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781</v>
      </c>
      <c r="C41" s="28" t="s">
        <v>184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310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650</v>
      </c>
      <c r="C42" s="28" t="s">
        <v>273</v>
      </c>
      <c r="D42" s="28" t="s">
        <v>8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311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644</v>
      </c>
      <c r="C43" s="28" t="s">
        <v>210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312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883</v>
      </c>
      <c r="C44" s="28" t="s">
        <v>277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313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474</v>
      </c>
      <c r="C45" s="28" t="s">
        <v>372</v>
      </c>
      <c r="D45" s="28" t="s">
        <v>10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314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541</v>
      </c>
      <c r="C46" s="28" t="s">
        <v>377</v>
      </c>
      <c r="D46" s="28" t="s">
        <v>10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315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468</v>
      </c>
      <c r="C47" s="28" t="s">
        <v>360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316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524</v>
      </c>
      <c r="C48" s="28" t="s">
        <v>348</v>
      </c>
      <c r="D48" s="28" t="s">
        <v>10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317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884</v>
      </c>
      <c r="C49" s="28" t="s">
        <v>389</v>
      </c>
      <c r="D49" s="28" t="s">
        <v>10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318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701</v>
      </c>
      <c r="C50" s="28" t="s">
        <v>397</v>
      </c>
      <c r="D50" s="28" t="s">
        <v>8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319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 t="str">
        <f t="shared" si="0"/>
        <v/>
      </c>
      <c r="B51" s="31" t="s">
        <v>933</v>
      </c>
      <c r="C51" s="28" t="s">
        <v>933</v>
      </c>
      <c r="D51" s="28" t="s">
        <v>933</v>
      </c>
      <c r="E51" s="28" t="s">
        <v>933</v>
      </c>
      <c r="F51" s="48" t="str">
        <f ca="1">IF(TYPE(MATCH($F$4,OFFSET('Khối 10'!$F$5,F50,0):'Khối 10'!$F$472,0)+F50)=16,"",MATCH($F$4,OFFSET('Khối 10'!$F$5,F50,0):'Khối 10'!$F$472,0)+F50)</f>
        <v/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27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916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145</v>
      </c>
      <c r="C3" s="46" t="s">
        <v>923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10A7</v>
      </c>
      <c r="G4" s="86"/>
      <c r="H4" s="83"/>
      <c r="I4" s="83"/>
    </row>
    <row r="5" spans="1:14" ht="15" customHeight="1" x14ac:dyDescent="0.25">
      <c r="A5" s="88">
        <v>1</v>
      </c>
      <c r="B5" s="31" t="s">
        <v>818</v>
      </c>
      <c r="C5" s="28" t="s">
        <v>200</v>
      </c>
      <c r="D5" s="28" t="s">
        <v>10</v>
      </c>
      <c r="E5" s="28" t="s">
        <v>933</v>
      </c>
      <c r="F5" s="27">
        <f>IF(TYPE(MATCH($F$4,DSLop,0))=16,"",MATCH($F$4,DSLop,0))</f>
        <v>320</v>
      </c>
      <c r="G5" s="87"/>
      <c r="K5" s="84"/>
      <c r="N5" s="47">
        <f>IF(TYPE(MATCH(MID($B$3,6,4),DSLop,0))=16,"",MATCH(MID($B$3,6,4),DSLop,0))</f>
        <v>320</v>
      </c>
    </row>
    <row r="6" spans="1:14" ht="15" customHeight="1" x14ac:dyDescent="0.25">
      <c r="A6" s="88">
        <f>IF(C6&lt;&gt;"",A5+1,"")</f>
        <v>2</v>
      </c>
      <c r="B6" s="31" t="s">
        <v>831</v>
      </c>
      <c r="C6" s="28" t="s">
        <v>207</v>
      </c>
      <c r="D6" s="28" t="s">
        <v>10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321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694</v>
      </c>
      <c r="C7" s="28" t="s">
        <v>351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322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773</v>
      </c>
      <c r="C8" s="28" t="s">
        <v>214</v>
      </c>
      <c r="D8" s="28" t="s">
        <v>8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323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885</v>
      </c>
      <c r="C9" s="28" t="s">
        <v>84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324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853</v>
      </c>
      <c r="C10" s="28" t="s">
        <v>220</v>
      </c>
      <c r="D10" s="28" t="s">
        <v>8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325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469</v>
      </c>
      <c r="C11" s="28" t="s">
        <v>235</v>
      </c>
      <c r="D11" s="28" t="s">
        <v>10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326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137</v>
      </c>
      <c r="C12" s="28" t="s">
        <v>311</v>
      </c>
      <c r="D12" s="28" t="s">
        <v>10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327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602</v>
      </c>
      <c r="C13" s="28" t="s">
        <v>410</v>
      </c>
      <c r="D13" s="28" t="s">
        <v>10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328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886</v>
      </c>
      <c r="C14" s="28" t="s">
        <v>265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329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542</v>
      </c>
      <c r="C15" s="28" t="s">
        <v>99</v>
      </c>
      <c r="D15" s="28" t="s">
        <v>10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330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621</v>
      </c>
      <c r="C16" s="28" t="s">
        <v>239</v>
      </c>
      <c r="D16" s="28" t="s">
        <v>10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331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676</v>
      </c>
      <c r="C17" s="28" t="s">
        <v>261</v>
      </c>
      <c r="D17" s="28" t="s">
        <v>8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332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584</v>
      </c>
      <c r="C18" s="28" t="s">
        <v>362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333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501</v>
      </c>
      <c r="C19" s="28" t="s">
        <v>275</v>
      </c>
      <c r="D19" s="28" t="s">
        <v>10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334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780</v>
      </c>
      <c r="C20" s="28" t="s">
        <v>411</v>
      </c>
      <c r="D20" s="28" t="s">
        <v>8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335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811</v>
      </c>
      <c r="C21" s="28" t="s">
        <v>229</v>
      </c>
      <c r="D21" s="28" t="s">
        <v>8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336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706</v>
      </c>
      <c r="C22" s="28" t="s">
        <v>330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337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628</v>
      </c>
      <c r="C23" s="28" t="s">
        <v>261</v>
      </c>
      <c r="D23" s="28" t="s">
        <v>10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338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518</v>
      </c>
      <c r="C24" s="28" t="s">
        <v>289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339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643</v>
      </c>
      <c r="C25" s="28" t="s">
        <v>302</v>
      </c>
      <c r="D25" s="28" t="s">
        <v>8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340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755</v>
      </c>
      <c r="C26" s="28" t="s">
        <v>237</v>
      </c>
      <c r="D26" s="28" t="s">
        <v>8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341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798</v>
      </c>
      <c r="C27" s="28" t="s">
        <v>232</v>
      </c>
      <c r="D27" s="28" t="s">
        <v>8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342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887</v>
      </c>
      <c r="C28" s="28" t="s">
        <v>319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343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574</v>
      </c>
      <c r="C29" s="28" t="s">
        <v>342</v>
      </c>
      <c r="D29" s="28" t="s">
        <v>10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344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744</v>
      </c>
      <c r="C30" s="28" t="s">
        <v>192</v>
      </c>
      <c r="D30" s="28" t="s">
        <v>8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345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558</v>
      </c>
      <c r="C31" s="28" t="s">
        <v>259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346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473</v>
      </c>
      <c r="C32" s="28" t="s">
        <v>272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347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648</v>
      </c>
      <c r="C33" s="28" t="s">
        <v>333</v>
      </c>
      <c r="D33" s="28" t="s">
        <v>8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348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626</v>
      </c>
      <c r="C34" s="28" t="s">
        <v>413</v>
      </c>
      <c r="D34" s="28" t="s">
        <v>10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349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563</v>
      </c>
      <c r="C35" s="28" t="s">
        <v>341</v>
      </c>
      <c r="D35" s="28" t="s">
        <v>10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350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466</v>
      </c>
      <c r="C36" s="28" t="s">
        <v>392</v>
      </c>
      <c r="D36" s="28" t="s">
        <v>10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351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762</v>
      </c>
      <c r="C37" s="28" t="s">
        <v>407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352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702</v>
      </c>
      <c r="C38" s="28" t="s">
        <v>343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353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836</v>
      </c>
      <c r="C39" s="28" t="s">
        <v>187</v>
      </c>
      <c r="D39" s="28" t="s">
        <v>10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354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719</v>
      </c>
      <c r="C40" s="28" t="s">
        <v>354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355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888</v>
      </c>
      <c r="C41" s="28" t="s">
        <v>367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356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591</v>
      </c>
      <c r="C42" s="28" t="s">
        <v>198</v>
      </c>
      <c r="D42" s="28" t="s">
        <v>10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357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792</v>
      </c>
      <c r="C43" s="28" t="s">
        <v>291</v>
      </c>
      <c r="D43" s="28" t="s">
        <v>8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358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839</v>
      </c>
      <c r="C44" s="28" t="s">
        <v>347</v>
      </c>
      <c r="D44" s="28" t="s">
        <v>8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359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889</v>
      </c>
      <c r="C45" s="28" t="s">
        <v>380</v>
      </c>
      <c r="D45" s="28" t="s">
        <v>10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360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841</v>
      </c>
      <c r="C46" s="28" t="s">
        <v>221</v>
      </c>
      <c r="D46" s="28" t="s">
        <v>8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361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738</v>
      </c>
      <c r="C47" s="28" t="s">
        <v>385</v>
      </c>
      <c r="D47" s="28" t="s">
        <v>8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362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680</v>
      </c>
      <c r="C48" s="28" t="s">
        <v>386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363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665</v>
      </c>
      <c r="C49" s="28" t="s">
        <v>395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364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 t="shared" si="0"/>
        <v>46</v>
      </c>
      <c r="B50" s="31" t="s">
        <v>131</v>
      </c>
      <c r="C50" s="28" t="s">
        <v>399</v>
      </c>
      <c r="D50" s="28" t="s">
        <v>8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365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 t="str">
        <f t="shared" si="0"/>
        <v/>
      </c>
      <c r="B51" s="31" t="s">
        <v>933</v>
      </c>
      <c r="C51" s="28" t="s">
        <v>933</v>
      </c>
      <c r="D51" s="28" t="s">
        <v>933</v>
      </c>
      <c r="E51" s="28" t="s">
        <v>933</v>
      </c>
      <c r="F51" s="48" t="str">
        <f ca="1">IF(TYPE(MATCH($F$4,OFFSET('Khối 10'!$F$5,F50,0):'Khối 10'!$F$472,0)+F50)=16,"",MATCH($F$4,OFFSET('Khối 10'!$F$5,F50,0):'Khối 10'!$F$472,0)+F50)</f>
        <v/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85" zoomScaleNormal="85" workbookViewId="0">
      <selection activeCell="H4" sqref="H4"/>
    </sheetView>
  </sheetViews>
  <sheetFormatPr defaultRowHeight="15" x14ac:dyDescent="0.25"/>
  <cols>
    <col min="1" max="1" width="6.28515625" style="27" customWidth="1"/>
    <col min="2" max="2" width="25.42578125" style="27" customWidth="1"/>
    <col min="3" max="3" width="21.85546875" style="27" customWidth="1"/>
    <col min="4" max="4" width="13.85546875" style="27" customWidth="1"/>
    <col min="5" max="5" width="18" style="27" customWidth="1"/>
    <col min="6" max="6" width="9.42578125" style="27" hidden="1" customWidth="1"/>
    <col min="7" max="7" width="9.42578125" style="27" customWidth="1"/>
    <col min="8" max="8" width="9.28515625" style="27" customWidth="1"/>
    <col min="9" max="9" width="10.28515625" style="27" customWidth="1"/>
    <col min="10" max="10" width="8" style="27" customWidth="1"/>
    <col min="11" max="11" width="9.140625" style="27" customWidth="1"/>
    <col min="12" max="13" width="9.140625" style="27"/>
    <col min="14" max="14" width="9.140625" style="27" hidden="1" customWidth="1"/>
    <col min="15" max="16384" width="9.140625" style="27"/>
  </cols>
  <sheetData>
    <row r="1" spans="1:14" s="24" customFormat="1" ht="17.25" customHeight="1" x14ac:dyDescent="0.25">
      <c r="A1" s="17" t="s">
        <v>18</v>
      </c>
      <c r="B1" s="18"/>
      <c r="C1" s="19"/>
      <c r="D1" s="19"/>
      <c r="E1" s="20" t="s">
        <v>932</v>
      </c>
      <c r="G1" s="20"/>
    </row>
    <row r="2" spans="1:14" s="24" customFormat="1" ht="20.25" customHeight="1" x14ac:dyDescent="0.25">
      <c r="A2" s="137" t="s">
        <v>860</v>
      </c>
      <c r="B2" s="137"/>
      <c r="C2" s="137"/>
      <c r="D2" s="137"/>
      <c r="E2" s="137"/>
      <c r="F2" s="81"/>
      <c r="G2" s="55"/>
      <c r="H2" s="81"/>
      <c r="I2" s="81"/>
      <c r="J2" s="81"/>
    </row>
    <row r="3" spans="1:14" s="24" customFormat="1" ht="18.75" customHeight="1" x14ac:dyDescent="0.25">
      <c r="B3" s="46" t="s">
        <v>146</v>
      </c>
      <c r="C3" s="46" t="s">
        <v>924</v>
      </c>
      <c r="E3" s="45"/>
      <c r="F3" s="82"/>
      <c r="G3" s="82"/>
      <c r="H3" s="82"/>
      <c r="I3" s="82"/>
    </row>
    <row r="4" spans="1:14" s="26" customFormat="1" ht="19.5" customHeight="1" x14ac:dyDescent="0.25">
      <c r="A4" s="25" t="s">
        <v>0</v>
      </c>
      <c r="B4" s="25" t="s">
        <v>26</v>
      </c>
      <c r="C4" s="25" t="s">
        <v>1</v>
      </c>
      <c r="D4" s="89" t="s">
        <v>2</v>
      </c>
      <c r="E4" s="25" t="s">
        <v>24</v>
      </c>
      <c r="F4" s="82" t="str">
        <f>RIGHT($B$3,LEN($B$3)-5)</f>
        <v>10A8</v>
      </c>
      <c r="G4" s="86"/>
      <c r="H4" s="83"/>
      <c r="I4" s="83"/>
    </row>
    <row r="5" spans="1:14" ht="15" customHeight="1" x14ac:dyDescent="0.25">
      <c r="A5" s="88">
        <v>1</v>
      </c>
      <c r="B5" s="31" t="s">
        <v>824</v>
      </c>
      <c r="C5" s="28" t="s">
        <v>197</v>
      </c>
      <c r="D5" s="28" t="s">
        <v>8</v>
      </c>
      <c r="E5" s="28" t="s">
        <v>933</v>
      </c>
      <c r="F5" s="27">
        <f>IF(TYPE(MATCH($F$4,DSLop,0))=16,"",MATCH($F$4,DSLop,0))</f>
        <v>366</v>
      </c>
      <c r="G5" s="87"/>
      <c r="K5" s="84"/>
      <c r="N5" s="47">
        <f>IF(TYPE(MATCH(MID($B$3,6,4),DSLop,0))=16,"",MATCH(MID($B$3,6,4),DSLop,0))</f>
        <v>366</v>
      </c>
    </row>
    <row r="6" spans="1:14" ht="15" customHeight="1" x14ac:dyDescent="0.25">
      <c r="A6" s="88">
        <f>IF(C6&lt;&gt;"",A5+1,"")</f>
        <v>2</v>
      </c>
      <c r="B6" s="31" t="s">
        <v>837</v>
      </c>
      <c r="C6" s="28" t="s">
        <v>203</v>
      </c>
      <c r="D6" s="28" t="s">
        <v>10</v>
      </c>
      <c r="E6" s="28" t="s">
        <v>933</v>
      </c>
      <c r="F6" s="48">
        <f ca="1">IF(TYPE(MATCH($F$4,OFFSET('Khối 10'!$F$5,F5,0):'Khối 10'!$F$472,0)+F5)=16,"",MATCH($F$4,OFFSET('Khối 10'!$F$5,F5,0):'Khối 10'!$F$472,0)+F5)</f>
        <v>367</v>
      </c>
      <c r="G6" s="87"/>
      <c r="K6" s="85"/>
      <c r="N6" s="48" t="str">
        <f ca="1">IF(TYPE(MATCH(MID($B$3,6,4),OFFSET(#REF!,N5,0):#REF!,0)+N5)=16,"",MATCH(MID($B$3,6,4),OFFSET(#REF!,N5,0):#REF!,0)+N5)</f>
        <v/>
      </c>
    </row>
    <row r="7" spans="1:14" ht="15" customHeight="1" x14ac:dyDescent="0.25">
      <c r="A7" s="88">
        <f t="shared" ref="A7:A51" si="0">IF(C7&lt;&gt;"",A6+1,"")</f>
        <v>3</v>
      </c>
      <c r="B7" s="31" t="s">
        <v>730</v>
      </c>
      <c r="C7" s="28" t="s">
        <v>199</v>
      </c>
      <c r="D7" s="28" t="s">
        <v>8</v>
      </c>
      <c r="E7" s="28" t="s">
        <v>933</v>
      </c>
      <c r="F7" s="48">
        <f ca="1">IF(TYPE(MATCH($F$4,OFFSET('Khối 10'!$F$5,F6,0):'Khối 10'!$F$472,0)+F6)=16,"",MATCH($F$4,OFFSET('Khối 10'!$F$5,F6,0):'Khối 10'!$F$472,0)+F6)</f>
        <v>368</v>
      </c>
      <c r="G7" s="87"/>
      <c r="K7" s="85"/>
      <c r="N7" s="48" t="str">
        <f ca="1">IF(TYPE(MATCH(MID($B$3,6,4),OFFSET(#REF!,N6,0):#REF!,0)+N6)=16,"",MATCH(MID($B$3,6,4),OFFSET(#REF!,N6,0):#REF!,0)+N6)</f>
        <v/>
      </c>
    </row>
    <row r="8" spans="1:14" ht="15" customHeight="1" x14ac:dyDescent="0.25">
      <c r="A8" s="88">
        <f t="shared" si="0"/>
        <v>4</v>
      </c>
      <c r="B8" s="31" t="s">
        <v>486</v>
      </c>
      <c r="C8" s="28" t="s">
        <v>215</v>
      </c>
      <c r="D8" s="28" t="s">
        <v>10</v>
      </c>
      <c r="E8" s="28" t="s">
        <v>933</v>
      </c>
      <c r="F8" s="48">
        <f ca="1">IF(TYPE(MATCH($F$4,OFFSET('Khối 10'!$F$5,F7,0):'Khối 10'!$F$472,0)+F7)=16,"",MATCH($F$4,OFFSET('Khối 10'!$F$5,F7,0):'Khối 10'!$F$472,0)+F7)</f>
        <v>369</v>
      </c>
      <c r="G8" s="87"/>
      <c r="K8" s="85"/>
      <c r="N8" s="48" t="str">
        <f ca="1">IF(TYPE(MATCH(MID($B$3,6,4),OFFSET(#REF!,N7,0):#REF!,0)+N7)=16,"",MATCH(MID($B$3,6,4),OFFSET(#REF!,N7,0):#REF!,0)+N7)</f>
        <v/>
      </c>
    </row>
    <row r="9" spans="1:14" ht="15" customHeight="1" x14ac:dyDescent="0.25">
      <c r="A9" s="88">
        <f t="shared" si="0"/>
        <v>5</v>
      </c>
      <c r="B9" s="31" t="s">
        <v>527</v>
      </c>
      <c r="C9" s="28" t="s">
        <v>216</v>
      </c>
      <c r="D9" s="28" t="s">
        <v>10</v>
      </c>
      <c r="E9" s="28" t="s">
        <v>933</v>
      </c>
      <c r="F9" s="48">
        <f ca="1">IF(TYPE(MATCH($F$4,OFFSET('Khối 10'!$F$5,F8,0):'Khối 10'!$F$472,0)+F8)=16,"",MATCH($F$4,OFFSET('Khối 10'!$F$5,F8,0):'Khối 10'!$F$472,0)+F8)</f>
        <v>370</v>
      </c>
      <c r="G9" s="87"/>
      <c r="K9" s="85"/>
      <c r="N9" s="48" t="str">
        <f ca="1">IF(TYPE(MATCH(MID($B$3,6,4),OFFSET(#REF!,N8,0):#REF!,0)+N8)=16,"",MATCH(MID($B$3,6,4),OFFSET(#REF!,N8,0):#REF!,0)+N8)</f>
        <v/>
      </c>
    </row>
    <row r="10" spans="1:14" ht="15" customHeight="1" x14ac:dyDescent="0.25">
      <c r="A10" s="88">
        <f t="shared" si="0"/>
        <v>6</v>
      </c>
      <c r="B10" s="31" t="s">
        <v>504</v>
      </c>
      <c r="C10" s="28" t="s">
        <v>232</v>
      </c>
      <c r="D10" s="28" t="s">
        <v>10</v>
      </c>
      <c r="E10" s="28" t="s">
        <v>933</v>
      </c>
      <c r="F10" s="48">
        <f ca="1">IF(TYPE(MATCH($F$4,OFFSET('Khối 10'!$F$5,F9,0):'Khối 10'!$F$472,0)+F9)=16,"",MATCH($F$4,OFFSET('Khối 10'!$F$5,F9,0):'Khối 10'!$F$472,0)+F9)</f>
        <v>371</v>
      </c>
      <c r="G10" s="87"/>
      <c r="K10" s="85"/>
      <c r="N10" s="48" t="str">
        <f ca="1">IF(TYPE(MATCH(MID($B$3,6,4),OFFSET(#REF!,N9,0):#REF!,0)+N9)=16,"",MATCH(MID($B$3,6,4),OFFSET(#REF!,N9,0):#REF!,0)+N9)</f>
        <v/>
      </c>
    </row>
    <row r="11" spans="1:14" ht="15" customHeight="1" x14ac:dyDescent="0.25">
      <c r="A11" s="88">
        <f t="shared" si="0"/>
        <v>7</v>
      </c>
      <c r="B11" s="31" t="s">
        <v>559</v>
      </c>
      <c r="C11" s="28" t="s">
        <v>233</v>
      </c>
      <c r="D11" s="28" t="s">
        <v>10</v>
      </c>
      <c r="E11" s="28" t="s">
        <v>933</v>
      </c>
      <c r="F11" s="48">
        <f ca="1">IF(TYPE(MATCH($F$4,OFFSET('Khối 10'!$F$5,F10,0):'Khối 10'!$F$472,0)+F10)=16,"",MATCH($F$4,OFFSET('Khối 10'!$F$5,F10,0):'Khối 10'!$F$472,0)+F10)</f>
        <v>372</v>
      </c>
      <c r="G11" s="87"/>
      <c r="K11" s="85"/>
      <c r="N11" s="48" t="str">
        <f ca="1">IF(TYPE(MATCH(MID($B$3,6,4),OFFSET(#REF!,N10,0):#REF!,0)+N10)=16,"",MATCH(MID($B$3,6,4),OFFSET(#REF!,N10,0):#REF!,0)+N10)</f>
        <v/>
      </c>
    </row>
    <row r="12" spans="1:14" ht="15" customHeight="1" x14ac:dyDescent="0.25">
      <c r="A12" s="88">
        <f t="shared" si="0"/>
        <v>8</v>
      </c>
      <c r="B12" s="31" t="s">
        <v>820</v>
      </c>
      <c r="C12" s="28" t="s">
        <v>230</v>
      </c>
      <c r="D12" s="28" t="s">
        <v>8</v>
      </c>
      <c r="E12" s="28" t="s">
        <v>933</v>
      </c>
      <c r="F12" s="48">
        <f ca="1">IF(TYPE(MATCH($F$4,OFFSET('Khối 10'!$F$5,F11,0):'Khối 10'!$F$472,0)+F11)=16,"",MATCH($F$4,OFFSET('Khối 10'!$F$5,F11,0):'Khối 10'!$F$472,0)+F11)</f>
        <v>373</v>
      </c>
      <c r="G12" s="87"/>
      <c r="K12" s="85"/>
      <c r="N12" s="48" t="str">
        <f ca="1">IF(TYPE(MATCH(MID($B$3,6,4),OFFSET(#REF!,N11,0):#REF!,0)+N11)=16,"",MATCH(MID($B$3,6,4),OFFSET(#REF!,N11,0):#REF!,0)+N11)</f>
        <v/>
      </c>
    </row>
    <row r="13" spans="1:14" ht="15" customHeight="1" x14ac:dyDescent="0.25">
      <c r="A13" s="88">
        <f t="shared" si="0"/>
        <v>9</v>
      </c>
      <c r="B13" s="31" t="s">
        <v>779</v>
      </c>
      <c r="C13" s="28" t="s">
        <v>184</v>
      </c>
      <c r="D13" s="28" t="s">
        <v>8</v>
      </c>
      <c r="E13" s="28" t="s">
        <v>933</v>
      </c>
      <c r="F13" s="48">
        <f ca="1">IF(TYPE(MATCH($F$4,OFFSET('Khối 10'!$F$5,F12,0):'Khối 10'!$F$472,0)+F12)=16,"",MATCH($F$4,OFFSET('Khối 10'!$F$5,F12,0):'Khối 10'!$F$472,0)+F12)</f>
        <v>374</v>
      </c>
      <c r="G13" s="87"/>
      <c r="K13" s="85"/>
      <c r="N13" s="48" t="str">
        <f ca="1">IF(TYPE(MATCH(MID($B$3,6,4),OFFSET(#REF!,N12,0):#REF!,0)+N12)=16,"",MATCH(MID($B$3,6,4),OFFSET(#REF!,N12,0):#REF!,0)+N12)</f>
        <v/>
      </c>
    </row>
    <row r="14" spans="1:14" ht="15" customHeight="1" x14ac:dyDescent="0.25">
      <c r="A14" s="88">
        <f t="shared" si="0"/>
        <v>10</v>
      </c>
      <c r="B14" s="31" t="s">
        <v>475</v>
      </c>
      <c r="C14" s="28" t="s">
        <v>226</v>
      </c>
      <c r="D14" s="28" t="s">
        <v>10</v>
      </c>
      <c r="E14" s="28" t="s">
        <v>933</v>
      </c>
      <c r="F14" s="48">
        <f ca="1">IF(TYPE(MATCH($F$4,OFFSET('Khối 10'!$F$5,F13,0):'Khối 10'!$F$472,0)+F13)=16,"",MATCH($F$4,OFFSET('Khối 10'!$F$5,F13,0):'Khối 10'!$F$472,0)+F13)</f>
        <v>375</v>
      </c>
      <c r="G14" s="87"/>
      <c r="K14" s="85"/>
      <c r="N14" s="48" t="str">
        <f ca="1">IF(TYPE(MATCH(MID($B$3,6,4),OFFSET(#REF!,N13,0):#REF!,0)+N13)=16,"",MATCH(MID($B$3,6,4),OFFSET(#REF!,N13,0):#REF!,0)+N13)</f>
        <v/>
      </c>
    </row>
    <row r="15" spans="1:14" ht="15" customHeight="1" x14ac:dyDescent="0.25">
      <c r="A15" s="88">
        <f t="shared" si="0"/>
        <v>11</v>
      </c>
      <c r="B15" s="31" t="s">
        <v>660</v>
      </c>
      <c r="C15" s="28" t="s">
        <v>243</v>
      </c>
      <c r="D15" s="28" t="s">
        <v>8</v>
      </c>
      <c r="E15" s="28" t="s">
        <v>933</v>
      </c>
      <c r="F15" s="48">
        <f ca="1">IF(TYPE(MATCH($F$4,OFFSET('Khối 10'!$F$5,F14,0):'Khối 10'!$F$472,0)+F14)=16,"",MATCH($F$4,OFFSET('Khối 10'!$F$5,F14,0):'Khối 10'!$F$472,0)+F14)</f>
        <v>376</v>
      </c>
      <c r="G15" s="87"/>
      <c r="K15" s="85"/>
      <c r="N15" s="48" t="str">
        <f ca="1">IF(TYPE(MATCH(MID($B$3,6,4),OFFSET(#REF!,N14,0):#REF!,0)+N14)=16,"",MATCH(MID($B$3,6,4),OFFSET(#REF!,N14,0):#REF!,0)+N14)</f>
        <v/>
      </c>
    </row>
    <row r="16" spans="1:14" ht="15" customHeight="1" x14ac:dyDescent="0.25">
      <c r="A16" s="88">
        <f t="shared" si="0"/>
        <v>12</v>
      </c>
      <c r="B16" s="31" t="s">
        <v>679</v>
      </c>
      <c r="C16" s="28" t="s">
        <v>254</v>
      </c>
      <c r="D16" s="28" t="s">
        <v>8</v>
      </c>
      <c r="E16" s="28" t="s">
        <v>933</v>
      </c>
      <c r="F16" s="48">
        <f ca="1">IF(TYPE(MATCH($F$4,OFFSET('Khối 10'!$F$5,F15,0):'Khối 10'!$F$472,0)+F15)=16,"",MATCH($F$4,OFFSET('Khối 10'!$F$5,F15,0):'Khối 10'!$F$472,0)+F15)</f>
        <v>377</v>
      </c>
      <c r="G16" s="87"/>
      <c r="K16" s="85"/>
      <c r="N16" s="48" t="str">
        <f ca="1">IF(TYPE(MATCH(MID($B$3,6,4),OFFSET(#REF!,N15,0):#REF!,0)+N15)=16,"",MATCH(MID($B$3,6,4),OFFSET(#REF!,N15,0):#REF!,0)+N15)</f>
        <v/>
      </c>
    </row>
    <row r="17" spans="1:14" ht="15" customHeight="1" x14ac:dyDescent="0.25">
      <c r="A17" s="88">
        <f t="shared" si="0"/>
        <v>13</v>
      </c>
      <c r="B17" s="31" t="s">
        <v>608</v>
      </c>
      <c r="C17" s="28" t="s">
        <v>373</v>
      </c>
      <c r="D17" s="28" t="s">
        <v>10</v>
      </c>
      <c r="E17" s="28" t="s">
        <v>933</v>
      </c>
      <c r="F17" s="48">
        <f ca="1">IF(TYPE(MATCH($F$4,OFFSET('Khối 10'!$F$5,F16,0):'Khối 10'!$F$472,0)+F16)=16,"",MATCH($F$4,OFFSET('Khối 10'!$F$5,F16,0):'Khối 10'!$F$472,0)+F16)</f>
        <v>378</v>
      </c>
      <c r="G17" s="87"/>
      <c r="K17" s="85"/>
      <c r="N17" s="48" t="str">
        <f ca="1">IF(TYPE(MATCH(MID($B$3,6,4),OFFSET(#REF!,N16,0):#REF!,0)+N16)=16,"",MATCH(MID($B$3,6,4),OFFSET(#REF!,N16,0):#REF!,0)+N16)</f>
        <v/>
      </c>
    </row>
    <row r="18" spans="1:14" ht="15" customHeight="1" x14ac:dyDescent="0.25">
      <c r="A18" s="88">
        <f t="shared" si="0"/>
        <v>14</v>
      </c>
      <c r="B18" s="31" t="s">
        <v>627</v>
      </c>
      <c r="C18" s="28" t="s">
        <v>329</v>
      </c>
      <c r="D18" s="28" t="s">
        <v>10</v>
      </c>
      <c r="E18" s="28" t="s">
        <v>933</v>
      </c>
      <c r="F18" s="48">
        <f ca="1">IF(TYPE(MATCH($F$4,OFFSET('Khối 10'!$F$5,F17,0):'Khối 10'!$F$472,0)+F17)=16,"",MATCH($F$4,OFFSET('Khối 10'!$F$5,F17,0):'Khối 10'!$F$472,0)+F17)</f>
        <v>379</v>
      </c>
      <c r="G18" s="87"/>
      <c r="K18" s="85"/>
      <c r="N18" s="48" t="str">
        <f ca="1">IF(TYPE(MATCH(MID($B$3,6,4),OFFSET(#REF!,N17,0):#REF!,0)+N17)=16,"",MATCH(MID($B$3,6,4),OFFSET(#REF!,N17,0):#REF!,0)+N17)</f>
        <v/>
      </c>
    </row>
    <row r="19" spans="1:14" ht="15" customHeight="1" x14ac:dyDescent="0.25">
      <c r="A19" s="88">
        <f t="shared" si="0"/>
        <v>15</v>
      </c>
      <c r="B19" s="31" t="s">
        <v>797</v>
      </c>
      <c r="C19" s="28" t="s">
        <v>179</v>
      </c>
      <c r="D19" s="28" t="s">
        <v>8</v>
      </c>
      <c r="E19" s="28" t="s">
        <v>933</v>
      </c>
      <c r="F19" s="48">
        <f ca="1">IF(TYPE(MATCH($F$4,OFFSET('Khối 10'!$F$5,F18,0):'Khối 10'!$F$472,0)+F18)=16,"",MATCH($F$4,OFFSET('Khối 10'!$F$5,F18,0):'Khối 10'!$F$472,0)+F18)</f>
        <v>380</v>
      </c>
      <c r="G19" s="87"/>
      <c r="K19" s="85"/>
      <c r="N19" s="48" t="str">
        <f ca="1">IF(TYPE(MATCH(MID($B$3,6,4),OFFSET(#REF!,N18,0):#REF!,0)+N18)=16,"",MATCH(MID($B$3,6,4),OFFSET(#REF!,N18,0):#REF!,0)+N18)</f>
        <v/>
      </c>
    </row>
    <row r="20" spans="1:14" ht="15" customHeight="1" x14ac:dyDescent="0.25">
      <c r="A20" s="88">
        <f t="shared" si="0"/>
        <v>16</v>
      </c>
      <c r="B20" s="31" t="s">
        <v>890</v>
      </c>
      <c r="C20" s="28" t="s">
        <v>273</v>
      </c>
      <c r="D20" s="28" t="s">
        <v>10</v>
      </c>
      <c r="E20" s="28" t="s">
        <v>933</v>
      </c>
      <c r="F20" s="48">
        <f ca="1">IF(TYPE(MATCH($F$4,OFFSET('Khối 10'!$F$5,F19,0):'Khối 10'!$F$472,0)+F19)=16,"",MATCH($F$4,OFFSET('Khối 10'!$F$5,F19,0):'Khối 10'!$F$472,0)+F19)</f>
        <v>381</v>
      </c>
      <c r="G20" s="87"/>
      <c r="K20" s="85"/>
      <c r="N20" s="48" t="str">
        <f ca="1">IF(TYPE(MATCH(MID($B$3,6,4),OFFSET(#REF!,N19,0):#REF!,0)+N19)=16,"",MATCH(MID($B$3,6,4),OFFSET(#REF!,N19,0):#REF!,0)+N19)</f>
        <v/>
      </c>
    </row>
    <row r="21" spans="1:14" ht="15" customHeight="1" x14ac:dyDescent="0.25">
      <c r="A21" s="88">
        <f t="shared" si="0"/>
        <v>17</v>
      </c>
      <c r="B21" s="31" t="s">
        <v>543</v>
      </c>
      <c r="C21" s="28" t="s">
        <v>242</v>
      </c>
      <c r="D21" s="28" t="s">
        <v>10</v>
      </c>
      <c r="E21" s="28" t="s">
        <v>933</v>
      </c>
      <c r="F21" s="48">
        <f ca="1">IF(TYPE(MATCH($F$4,OFFSET('Khối 10'!$F$5,F20,0):'Khối 10'!$F$472,0)+F20)=16,"",MATCH($F$4,OFFSET('Khối 10'!$F$5,F20,0):'Khối 10'!$F$472,0)+F20)</f>
        <v>382</v>
      </c>
      <c r="G21" s="87"/>
      <c r="K21" s="85"/>
      <c r="N21" s="48" t="str">
        <f ca="1">IF(TYPE(MATCH(MID($B$3,6,4),OFFSET(#REF!,N20,0):#REF!,0)+N20)=16,"",MATCH(MID($B$3,6,4),OFFSET(#REF!,N20,0):#REF!,0)+N20)</f>
        <v/>
      </c>
    </row>
    <row r="22" spans="1:14" ht="15" customHeight="1" x14ac:dyDescent="0.25">
      <c r="A22" s="88">
        <f t="shared" si="0"/>
        <v>18</v>
      </c>
      <c r="B22" s="31" t="s">
        <v>677</v>
      </c>
      <c r="C22" s="28" t="s">
        <v>101</v>
      </c>
      <c r="D22" s="28" t="s">
        <v>8</v>
      </c>
      <c r="E22" s="28" t="s">
        <v>933</v>
      </c>
      <c r="F22" s="48">
        <f ca="1">IF(TYPE(MATCH($F$4,OFFSET('Khối 10'!$F$5,F21,0):'Khối 10'!$F$472,0)+F21)=16,"",MATCH($F$4,OFFSET('Khối 10'!$F$5,F21,0):'Khối 10'!$F$472,0)+F21)</f>
        <v>383</v>
      </c>
      <c r="G22" s="87"/>
      <c r="K22" s="85"/>
      <c r="N22" s="48" t="str">
        <f ca="1">IF(TYPE(MATCH(MID($B$3,6,4),OFFSET(#REF!,N21,0):#REF!,0)+N21)=16,"",MATCH(MID($B$3,6,4),OFFSET(#REF!,N21,0):#REF!,0)+N21)</f>
        <v/>
      </c>
    </row>
    <row r="23" spans="1:14" ht="15" customHeight="1" x14ac:dyDescent="0.25">
      <c r="A23" s="88">
        <f t="shared" si="0"/>
        <v>19</v>
      </c>
      <c r="B23" s="31" t="s">
        <v>690</v>
      </c>
      <c r="C23" s="28" t="s">
        <v>281</v>
      </c>
      <c r="D23" s="28" t="s">
        <v>8</v>
      </c>
      <c r="E23" s="28" t="s">
        <v>933</v>
      </c>
      <c r="F23" s="48">
        <f ca="1">IF(TYPE(MATCH($F$4,OFFSET('Khối 10'!$F$5,F22,0):'Khối 10'!$F$472,0)+F22)=16,"",MATCH($F$4,OFFSET('Khối 10'!$F$5,F22,0):'Khối 10'!$F$472,0)+F22)</f>
        <v>384</v>
      </c>
      <c r="G23" s="87"/>
      <c r="K23" s="85"/>
      <c r="N23" s="48" t="str">
        <f ca="1">IF(TYPE(MATCH(MID($B$3,6,4),OFFSET(#REF!,N22,0):#REF!,0)+N22)=16,"",MATCH(MID($B$3,6,4),OFFSET(#REF!,N22,0):#REF!,0)+N22)</f>
        <v/>
      </c>
    </row>
    <row r="24" spans="1:14" ht="15" customHeight="1" x14ac:dyDescent="0.25">
      <c r="A24" s="88">
        <f t="shared" si="0"/>
        <v>20</v>
      </c>
      <c r="B24" s="31" t="s">
        <v>570</v>
      </c>
      <c r="C24" s="28" t="s">
        <v>297</v>
      </c>
      <c r="D24" s="28" t="s">
        <v>10</v>
      </c>
      <c r="E24" s="28" t="s">
        <v>933</v>
      </c>
      <c r="F24" s="48">
        <f ca="1">IF(TYPE(MATCH($F$4,OFFSET('Khối 10'!$F$5,F23,0):'Khối 10'!$F$472,0)+F23)=16,"",MATCH($F$4,OFFSET('Khối 10'!$F$5,F23,0):'Khối 10'!$F$472,0)+F23)</f>
        <v>385</v>
      </c>
      <c r="G24" s="87"/>
      <c r="K24" s="85"/>
      <c r="N24" s="48" t="str">
        <f ca="1">IF(TYPE(MATCH(MID($B$3,6,4),OFFSET(#REF!,N23,0):#REF!,0)+N23)=16,"",MATCH(MID($B$3,6,4),OFFSET(#REF!,N23,0):#REF!,0)+N23)</f>
        <v/>
      </c>
    </row>
    <row r="25" spans="1:14" ht="15" customHeight="1" x14ac:dyDescent="0.25">
      <c r="A25" s="88">
        <f t="shared" si="0"/>
        <v>21</v>
      </c>
      <c r="B25" s="31" t="s">
        <v>603</v>
      </c>
      <c r="C25" s="28" t="s">
        <v>313</v>
      </c>
      <c r="D25" s="28" t="s">
        <v>10</v>
      </c>
      <c r="E25" s="28" t="s">
        <v>933</v>
      </c>
      <c r="F25" s="48">
        <f ca="1">IF(TYPE(MATCH($F$4,OFFSET('Khối 10'!$F$5,F24,0):'Khối 10'!$F$472,0)+F24)=16,"",MATCH($F$4,OFFSET('Khối 10'!$F$5,F24,0):'Khối 10'!$F$472,0)+F24)</f>
        <v>386</v>
      </c>
      <c r="G25" s="87"/>
      <c r="K25" s="85"/>
      <c r="N25" s="48" t="str">
        <f ca="1">IF(TYPE(MATCH(MID($B$3,6,4),OFFSET(#REF!,N24,0):#REF!,0)+N24)=16,"",MATCH(MID($B$3,6,4),OFFSET(#REF!,N24,0):#REF!,0)+N24)</f>
        <v/>
      </c>
    </row>
    <row r="26" spans="1:14" ht="15" customHeight="1" x14ac:dyDescent="0.25">
      <c r="A26" s="88">
        <f t="shared" si="0"/>
        <v>22</v>
      </c>
      <c r="B26" s="31" t="s">
        <v>502</v>
      </c>
      <c r="C26" s="28" t="s">
        <v>210</v>
      </c>
      <c r="D26" s="28" t="s">
        <v>10</v>
      </c>
      <c r="E26" s="28" t="s">
        <v>933</v>
      </c>
      <c r="F26" s="48">
        <f ca="1">IF(TYPE(MATCH($F$4,OFFSET('Khối 10'!$F$5,F25,0):'Khối 10'!$F$472,0)+F25)=16,"",MATCH($F$4,OFFSET('Khối 10'!$F$5,F25,0):'Khối 10'!$F$472,0)+F25)</f>
        <v>387</v>
      </c>
      <c r="G26" s="87"/>
      <c r="K26" s="85"/>
      <c r="N26" s="48" t="str">
        <f ca="1">IF(TYPE(MATCH(MID($B$3,6,4),OFFSET(#REF!,N25,0):#REF!,0)+N25)=16,"",MATCH(MID($B$3,6,4),OFFSET(#REF!,N25,0):#REF!,0)+N25)</f>
        <v/>
      </c>
    </row>
    <row r="27" spans="1:14" ht="15" customHeight="1" x14ac:dyDescent="0.25">
      <c r="A27" s="88">
        <f t="shared" si="0"/>
        <v>23</v>
      </c>
      <c r="B27" s="31" t="s">
        <v>590</v>
      </c>
      <c r="C27" s="28" t="s">
        <v>295</v>
      </c>
      <c r="D27" s="28" t="s">
        <v>10</v>
      </c>
      <c r="E27" s="28" t="s">
        <v>933</v>
      </c>
      <c r="F27" s="48">
        <f ca="1">IF(TYPE(MATCH($F$4,OFFSET('Khối 10'!$F$5,F26,0):'Khối 10'!$F$472,0)+F26)=16,"",MATCH($F$4,OFFSET('Khối 10'!$F$5,F26,0):'Khối 10'!$F$472,0)+F26)</f>
        <v>388</v>
      </c>
      <c r="G27" s="87"/>
      <c r="K27" s="85"/>
      <c r="N27" s="48" t="str">
        <f ca="1">IF(TYPE(MATCH(MID($B$3,6,4),OFFSET(#REF!,N26,0):#REF!,0)+N26)=16,"",MATCH(MID($B$3,6,4),OFFSET(#REF!,N26,0):#REF!,0)+N26)</f>
        <v/>
      </c>
    </row>
    <row r="28" spans="1:14" ht="15" customHeight="1" x14ac:dyDescent="0.25">
      <c r="A28" s="88">
        <f t="shared" si="0"/>
        <v>24</v>
      </c>
      <c r="B28" s="31" t="s">
        <v>743</v>
      </c>
      <c r="C28" s="28" t="s">
        <v>298</v>
      </c>
      <c r="D28" s="28" t="s">
        <v>8</v>
      </c>
      <c r="E28" s="28" t="s">
        <v>933</v>
      </c>
      <c r="F28" s="48">
        <f ca="1">IF(TYPE(MATCH($F$4,OFFSET('Khối 10'!$F$5,F27,0):'Khối 10'!$F$472,0)+F27)=16,"",MATCH($F$4,OFFSET('Khối 10'!$F$5,F27,0):'Khối 10'!$F$472,0)+F27)</f>
        <v>389</v>
      </c>
      <c r="G28" s="87"/>
      <c r="K28" s="85"/>
      <c r="N28" s="48" t="str">
        <f ca="1">IF(TYPE(MATCH(MID($B$3,6,4),OFFSET(#REF!,N27,0):#REF!,0)+N27)=16,"",MATCH(MID($B$3,6,4),OFFSET(#REF!,N27,0):#REF!,0)+N27)</f>
        <v/>
      </c>
    </row>
    <row r="29" spans="1:14" ht="15" customHeight="1" x14ac:dyDescent="0.25">
      <c r="A29" s="88">
        <f t="shared" si="0"/>
        <v>25</v>
      </c>
      <c r="B29" s="31" t="s">
        <v>739</v>
      </c>
      <c r="C29" s="28" t="s">
        <v>303</v>
      </c>
      <c r="D29" s="28" t="s">
        <v>8</v>
      </c>
      <c r="E29" s="28" t="s">
        <v>933</v>
      </c>
      <c r="F29" s="48">
        <f ca="1">IF(TYPE(MATCH($F$4,OFFSET('Khối 10'!$F$5,F28,0):'Khối 10'!$F$472,0)+F28)=16,"",MATCH($F$4,OFFSET('Khối 10'!$F$5,F28,0):'Khối 10'!$F$472,0)+F28)</f>
        <v>390</v>
      </c>
      <c r="G29" s="87"/>
      <c r="K29" s="85"/>
      <c r="N29" s="48" t="str">
        <f ca="1">IF(TYPE(MATCH(MID($B$3,6,4),OFFSET(#REF!,N28,0):#REF!,0)+N28)=16,"",MATCH(MID($B$3,6,4),OFFSET(#REF!,N28,0):#REF!,0)+N28)</f>
        <v/>
      </c>
    </row>
    <row r="30" spans="1:14" ht="15" customHeight="1" x14ac:dyDescent="0.25">
      <c r="A30" s="88">
        <f t="shared" si="0"/>
        <v>26</v>
      </c>
      <c r="B30" s="31" t="s">
        <v>761</v>
      </c>
      <c r="C30" s="28" t="s">
        <v>405</v>
      </c>
      <c r="D30" s="28" t="s">
        <v>8</v>
      </c>
      <c r="E30" s="28" t="s">
        <v>933</v>
      </c>
      <c r="F30" s="48">
        <f ca="1">IF(TYPE(MATCH($F$4,OFFSET('Khối 10'!$F$5,F29,0):'Khối 10'!$F$472,0)+F29)=16,"",MATCH($F$4,OFFSET('Khối 10'!$F$5,F29,0):'Khối 10'!$F$472,0)+F29)</f>
        <v>391</v>
      </c>
      <c r="G30" s="87"/>
      <c r="K30" s="85"/>
      <c r="N30" s="48" t="str">
        <f ca="1">IF(TYPE(MATCH(MID($B$3,6,4),OFFSET(#REF!,N29,0):#REF!,0)+N29)=16,"",MATCH(MID($B$3,6,4),OFFSET(#REF!,N29,0):#REF!,0)+N29)</f>
        <v/>
      </c>
    </row>
    <row r="31" spans="1:14" ht="15" customHeight="1" x14ac:dyDescent="0.25">
      <c r="A31" s="88">
        <f t="shared" si="0"/>
        <v>27</v>
      </c>
      <c r="B31" s="31" t="s">
        <v>585</v>
      </c>
      <c r="C31" s="28" t="s">
        <v>222</v>
      </c>
      <c r="D31" s="28" t="s">
        <v>10</v>
      </c>
      <c r="E31" s="28" t="s">
        <v>933</v>
      </c>
      <c r="F31" s="48">
        <f ca="1">IF(TYPE(MATCH($F$4,OFFSET('Khối 10'!$F$5,F30,0):'Khối 10'!$F$472,0)+F30)=16,"",MATCH($F$4,OFFSET('Khối 10'!$F$5,F30,0):'Khối 10'!$F$472,0)+F30)</f>
        <v>392</v>
      </c>
      <c r="G31" s="87"/>
      <c r="K31" s="85"/>
      <c r="N31" s="48" t="str">
        <f ca="1">IF(TYPE(MATCH(MID($B$3,6,4),OFFSET(#REF!,N30,0):#REF!,0)+N30)=16,"",MATCH(MID($B$3,6,4),OFFSET(#REF!,N30,0):#REF!,0)+N30)</f>
        <v/>
      </c>
    </row>
    <row r="32" spans="1:14" ht="15" customHeight="1" x14ac:dyDescent="0.25">
      <c r="A32" s="88">
        <f t="shared" si="0"/>
        <v>28</v>
      </c>
      <c r="B32" s="31" t="s">
        <v>900</v>
      </c>
      <c r="C32" s="28" t="s">
        <v>296</v>
      </c>
      <c r="D32" s="28" t="s">
        <v>10</v>
      </c>
      <c r="E32" s="28" t="s">
        <v>933</v>
      </c>
      <c r="F32" s="48">
        <f ca="1">IF(TYPE(MATCH($F$4,OFFSET('Khối 10'!$F$5,F31,0):'Khối 10'!$F$472,0)+F31)=16,"",MATCH($F$4,OFFSET('Khối 10'!$F$5,F31,0):'Khối 10'!$F$472,0)+F31)</f>
        <v>393</v>
      </c>
      <c r="G32" s="87"/>
      <c r="K32" s="85"/>
      <c r="N32" s="48" t="str">
        <f ca="1">IF(TYPE(MATCH(MID($B$3,6,4),OFFSET(#REF!,N31,0):#REF!,0)+N31)=16,"",MATCH(MID($B$3,6,4),OFFSET(#REF!,N31,0):#REF!,0)+N31)</f>
        <v/>
      </c>
    </row>
    <row r="33" spans="1:14" ht="15" customHeight="1" x14ac:dyDescent="0.25">
      <c r="A33" s="88">
        <f t="shared" si="0"/>
        <v>29</v>
      </c>
      <c r="B33" s="31" t="s">
        <v>471</v>
      </c>
      <c r="C33" s="28" t="s">
        <v>338</v>
      </c>
      <c r="D33" s="28" t="s">
        <v>10</v>
      </c>
      <c r="E33" s="28" t="s">
        <v>933</v>
      </c>
      <c r="F33" s="48">
        <f ca="1">IF(TYPE(MATCH($F$4,OFFSET('Khối 10'!$F$5,F32,0):'Khối 10'!$F$472,0)+F32)=16,"",MATCH($F$4,OFFSET('Khối 10'!$F$5,F32,0):'Khối 10'!$F$472,0)+F32)</f>
        <v>394</v>
      </c>
      <c r="G33" s="87"/>
      <c r="K33" s="85"/>
      <c r="N33" s="48" t="str">
        <f ca="1">IF(TYPE(MATCH(MID($B$3,6,4),OFFSET(#REF!,N32,0):#REF!,0)+N32)=16,"",MATCH(MID($B$3,6,4),OFFSET(#REF!,N32,0):#REF!,0)+N32)</f>
        <v/>
      </c>
    </row>
    <row r="34" spans="1:14" ht="15" customHeight="1" x14ac:dyDescent="0.25">
      <c r="A34" s="88">
        <f t="shared" si="0"/>
        <v>30</v>
      </c>
      <c r="B34" s="31" t="s">
        <v>718</v>
      </c>
      <c r="C34" s="28" t="s">
        <v>261</v>
      </c>
      <c r="D34" s="28" t="s">
        <v>8</v>
      </c>
      <c r="E34" s="28" t="s">
        <v>933</v>
      </c>
      <c r="F34" s="48">
        <f ca="1">IF(TYPE(MATCH($F$4,OFFSET('Khối 10'!$F$5,F33,0):'Khối 10'!$F$472,0)+F33)=16,"",MATCH($F$4,OFFSET('Khối 10'!$F$5,F33,0):'Khối 10'!$F$472,0)+F33)</f>
        <v>395</v>
      </c>
      <c r="G34" s="87"/>
      <c r="K34" s="85"/>
      <c r="N34" s="48" t="str">
        <f ca="1">IF(TYPE(MATCH(MID($B$3,6,4),OFFSET(#REF!,N33,0):#REF!,0)+N33)=16,"",MATCH(MID($B$3,6,4),OFFSET(#REF!,N33,0):#REF!,0)+N33)</f>
        <v/>
      </c>
    </row>
    <row r="35" spans="1:14" ht="15" customHeight="1" x14ac:dyDescent="0.25">
      <c r="A35" s="88">
        <f t="shared" si="0"/>
        <v>31</v>
      </c>
      <c r="B35" s="31" t="s">
        <v>812</v>
      </c>
      <c r="C35" s="28" t="s">
        <v>429</v>
      </c>
      <c r="D35" s="28" t="s">
        <v>8</v>
      </c>
      <c r="E35" s="28" t="s">
        <v>933</v>
      </c>
      <c r="F35" s="48">
        <f ca="1">IF(TYPE(MATCH($F$4,OFFSET('Khối 10'!$F$5,F34,0):'Khối 10'!$F$472,0)+F34)=16,"",MATCH($F$4,OFFSET('Khối 10'!$F$5,F34,0):'Khối 10'!$F$472,0)+F34)</f>
        <v>396</v>
      </c>
      <c r="G35" s="87"/>
      <c r="K35" s="85"/>
      <c r="N35" s="48" t="str">
        <f ca="1">IF(TYPE(MATCH(MID($B$3,6,4),OFFSET(#REF!,N34,0):#REF!,0)+N34)=16,"",MATCH(MID($B$3,6,4),OFFSET(#REF!,N34,0):#REF!,0)+N34)</f>
        <v/>
      </c>
    </row>
    <row r="36" spans="1:14" ht="15" customHeight="1" x14ac:dyDescent="0.25">
      <c r="A36" s="88">
        <f t="shared" si="0"/>
        <v>32</v>
      </c>
      <c r="B36" s="31" t="s">
        <v>891</v>
      </c>
      <c r="C36" s="28" t="s">
        <v>271</v>
      </c>
      <c r="D36" s="28" t="s">
        <v>8</v>
      </c>
      <c r="E36" s="28" t="s">
        <v>933</v>
      </c>
      <c r="F36" s="48">
        <f ca="1">IF(TYPE(MATCH($F$4,OFFSET('Khối 10'!$F$5,F35,0):'Khối 10'!$F$472,0)+F35)=16,"",MATCH($F$4,OFFSET('Khối 10'!$F$5,F35,0):'Khối 10'!$F$472,0)+F35)</f>
        <v>397</v>
      </c>
      <c r="G36" s="87"/>
      <c r="K36" s="85"/>
      <c r="N36" s="48" t="str">
        <f ca="1">IF(TYPE(MATCH(MID($B$3,6,4),OFFSET(#REF!,N35,0):#REF!,0)+N35)=16,"",MATCH(MID($B$3,6,4),OFFSET(#REF!,N35,0):#REF!,0)+N35)</f>
        <v/>
      </c>
    </row>
    <row r="37" spans="1:14" ht="15" customHeight="1" x14ac:dyDescent="0.25">
      <c r="A37" s="88">
        <f t="shared" si="0"/>
        <v>33</v>
      </c>
      <c r="B37" s="31" t="s">
        <v>633</v>
      </c>
      <c r="C37" s="28" t="s">
        <v>357</v>
      </c>
      <c r="D37" s="28" t="s">
        <v>8</v>
      </c>
      <c r="E37" s="28" t="s">
        <v>933</v>
      </c>
      <c r="F37" s="48">
        <f ca="1">IF(TYPE(MATCH($F$4,OFFSET('Khối 10'!$F$5,F36,0):'Khối 10'!$F$472,0)+F36)=16,"",MATCH($F$4,OFFSET('Khối 10'!$F$5,F36,0):'Khối 10'!$F$472,0)+F36)</f>
        <v>398</v>
      </c>
      <c r="G37" s="87"/>
      <c r="K37" s="85"/>
      <c r="N37" s="48" t="str">
        <f ca="1">IF(TYPE(MATCH(MID($B$3,6,4),OFFSET(#REF!,N36,0):#REF!,0)+N36)=16,"",MATCH(MID($B$3,6,4),OFFSET(#REF!,N36,0):#REF!,0)+N36)</f>
        <v/>
      </c>
    </row>
    <row r="38" spans="1:14" ht="15" customHeight="1" x14ac:dyDescent="0.25">
      <c r="A38" s="88">
        <f t="shared" si="0"/>
        <v>34</v>
      </c>
      <c r="B38" s="31" t="s">
        <v>649</v>
      </c>
      <c r="C38" s="28" t="s">
        <v>358</v>
      </c>
      <c r="D38" s="28" t="s">
        <v>8</v>
      </c>
      <c r="E38" s="28" t="s">
        <v>933</v>
      </c>
      <c r="F38" s="48">
        <f ca="1">IF(TYPE(MATCH($F$4,OFFSET('Khối 10'!$F$5,F37,0):'Khối 10'!$F$472,0)+F37)=16,"",MATCH($F$4,OFFSET('Khối 10'!$F$5,F37,0):'Khối 10'!$F$472,0)+F37)</f>
        <v>399</v>
      </c>
      <c r="G38" s="87"/>
      <c r="K38" s="85"/>
      <c r="N38" s="48" t="str">
        <f ca="1">IF(TYPE(MATCH(MID($B$3,6,4),OFFSET(#REF!,N37,0):#REF!,0)+N37)=16,"",MATCH(MID($B$3,6,4),OFFSET(#REF!,N37,0):#REF!,0)+N37)</f>
        <v/>
      </c>
    </row>
    <row r="39" spans="1:14" ht="15" customHeight="1" x14ac:dyDescent="0.25">
      <c r="A39" s="88">
        <f t="shared" si="0"/>
        <v>35</v>
      </c>
      <c r="B39" s="31" t="s">
        <v>573</v>
      </c>
      <c r="C39" s="28" t="s">
        <v>363</v>
      </c>
      <c r="D39" s="28" t="s">
        <v>10</v>
      </c>
      <c r="E39" s="28" t="s">
        <v>933</v>
      </c>
      <c r="F39" s="48">
        <f ca="1">IF(TYPE(MATCH($F$4,OFFSET('Khối 10'!$F$5,F38,0):'Khối 10'!$F$472,0)+F38)=16,"",MATCH($F$4,OFFSET('Khối 10'!$F$5,F38,0):'Khối 10'!$F$472,0)+F38)</f>
        <v>400</v>
      </c>
      <c r="G39" s="87"/>
      <c r="K39" s="85"/>
      <c r="N39" s="48" t="str">
        <f ca="1">IF(TYPE(MATCH(MID($B$3,6,4),OFFSET(#REF!,N38,0):#REF!,0)+N38)=16,"",MATCH(MID($B$3,6,4),OFFSET(#REF!,N38,0):#REF!,0)+N38)</f>
        <v/>
      </c>
    </row>
    <row r="40" spans="1:14" ht="15" customHeight="1" x14ac:dyDescent="0.25">
      <c r="A40" s="88">
        <f t="shared" si="0"/>
        <v>36</v>
      </c>
      <c r="B40" s="31" t="s">
        <v>892</v>
      </c>
      <c r="C40" s="28" t="s">
        <v>364</v>
      </c>
      <c r="D40" s="28" t="s">
        <v>8</v>
      </c>
      <c r="E40" s="28" t="s">
        <v>933</v>
      </c>
      <c r="F40" s="48">
        <f ca="1">IF(TYPE(MATCH($F$4,OFFSET('Khối 10'!$F$5,F39,0):'Khối 10'!$F$472,0)+F39)=16,"",MATCH($F$4,OFFSET('Khối 10'!$F$5,F39,0):'Khối 10'!$F$472,0)+F39)</f>
        <v>401</v>
      </c>
      <c r="G40" s="87"/>
      <c r="K40" s="85"/>
      <c r="N40" s="48" t="str">
        <f ca="1">IF(TYPE(MATCH(MID($B$3,6,4),OFFSET(#REF!,N39,0):#REF!,0)+N39)=16,"",MATCH(MID($B$3,6,4),OFFSET(#REF!,N39,0):#REF!,0)+N39)</f>
        <v/>
      </c>
    </row>
    <row r="41" spans="1:14" ht="15" customHeight="1" x14ac:dyDescent="0.25">
      <c r="A41" s="88">
        <f t="shared" si="0"/>
        <v>37</v>
      </c>
      <c r="B41" s="31" t="s">
        <v>793</v>
      </c>
      <c r="C41" s="28" t="s">
        <v>194</v>
      </c>
      <c r="D41" s="28" t="s">
        <v>8</v>
      </c>
      <c r="E41" s="28" t="s">
        <v>933</v>
      </c>
      <c r="F41" s="48">
        <f ca="1">IF(TYPE(MATCH($F$4,OFFSET('Khối 10'!$F$5,F40,0):'Khối 10'!$F$472,0)+F40)=16,"",MATCH($F$4,OFFSET('Khối 10'!$F$5,F40,0):'Khối 10'!$F$472,0)+F40)</f>
        <v>402</v>
      </c>
      <c r="G41" s="87"/>
      <c r="K41" s="85"/>
      <c r="N41" s="48" t="str">
        <f ca="1">IF(TYPE(MATCH(MID($B$3,6,4),OFFSET(#REF!,N40,0):#REF!,0)+N40)=16,"",MATCH(MID($B$3,6,4),OFFSET(#REF!,N40,0):#REF!,0)+N40)</f>
        <v/>
      </c>
    </row>
    <row r="42" spans="1:14" ht="15" customHeight="1" x14ac:dyDescent="0.25">
      <c r="A42" s="88">
        <f t="shared" si="0"/>
        <v>38</v>
      </c>
      <c r="B42" s="31" t="s">
        <v>756</v>
      </c>
      <c r="C42" s="28" t="s">
        <v>409</v>
      </c>
      <c r="D42" s="28" t="s">
        <v>8</v>
      </c>
      <c r="E42" s="28" t="s">
        <v>933</v>
      </c>
      <c r="F42" s="48">
        <f ca="1">IF(TYPE(MATCH($F$4,OFFSET('Khối 10'!$F$5,F41,0):'Khối 10'!$F$472,0)+F41)=16,"",MATCH($F$4,OFFSET('Khối 10'!$F$5,F41,0):'Khối 10'!$F$472,0)+F41)</f>
        <v>403</v>
      </c>
      <c r="G42" s="87"/>
      <c r="K42" s="85"/>
      <c r="N42" s="48" t="str">
        <f ca="1">IF(TYPE(MATCH(MID($B$3,6,4),OFFSET(#REF!,N41,0):#REF!,0)+N41)=16,"",MATCH(MID($B$3,6,4),OFFSET(#REF!,N41,0):#REF!,0)+N41)</f>
        <v/>
      </c>
    </row>
    <row r="43" spans="1:14" ht="15" customHeight="1" x14ac:dyDescent="0.25">
      <c r="A43" s="88">
        <f t="shared" si="0"/>
        <v>39</v>
      </c>
      <c r="B43" s="31" t="s">
        <v>893</v>
      </c>
      <c r="C43" s="28" t="s">
        <v>376</v>
      </c>
      <c r="D43" s="28" t="s">
        <v>10</v>
      </c>
      <c r="E43" s="28" t="s">
        <v>933</v>
      </c>
      <c r="F43" s="48">
        <f ca="1">IF(TYPE(MATCH($F$4,OFFSET('Khối 10'!$F$5,F42,0):'Khối 10'!$F$472,0)+F42)=16,"",MATCH($F$4,OFFSET('Khối 10'!$F$5,F42,0):'Khối 10'!$F$472,0)+F42)</f>
        <v>404</v>
      </c>
      <c r="G43" s="87"/>
      <c r="K43" s="85"/>
      <c r="N43" s="48" t="str">
        <f ca="1">IF(TYPE(MATCH(MID($B$3,6,4),OFFSET(#REF!,N42,0):#REF!,0)+N42)=16,"",MATCH(MID($B$3,6,4),OFFSET(#REF!,N42,0):#REF!,0)+N42)</f>
        <v/>
      </c>
    </row>
    <row r="44" spans="1:14" ht="15" customHeight="1" x14ac:dyDescent="0.25">
      <c r="A44" s="88">
        <f t="shared" si="0"/>
        <v>40</v>
      </c>
      <c r="B44" s="31" t="s">
        <v>894</v>
      </c>
      <c r="C44" s="28" t="s">
        <v>356</v>
      </c>
      <c r="D44" s="28" t="s">
        <v>10</v>
      </c>
      <c r="E44" s="28" t="s">
        <v>933</v>
      </c>
      <c r="F44" s="48">
        <f ca="1">IF(TYPE(MATCH($F$4,OFFSET('Khối 10'!$F$5,F43,0):'Khối 10'!$F$472,0)+F43)=16,"",MATCH($F$4,OFFSET('Khối 10'!$F$5,F43,0):'Khối 10'!$F$472,0)+F43)</f>
        <v>405</v>
      </c>
      <c r="G44" s="87"/>
      <c r="K44" s="85"/>
      <c r="N44" s="48" t="str">
        <f ca="1">IF(TYPE(MATCH(MID($B$3,6,4),OFFSET(#REF!,N43,0):#REF!,0)+N43)=16,"",MATCH(MID($B$3,6,4),OFFSET(#REF!,N43,0):#REF!,0)+N43)</f>
        <v/>
      </c>
    </row>
    <row r="45" spans="1:14" ht="15" customHeight="1" x14ac:dyDescent="0.25">
      <c r="A45" s="88">
        <f t="shared" si="0"/>
        <v>41</v>
      </c>
      <c r="B45" s="31" t="s">
        <v>645</v>
      </c>
      <c r="C45" s="28" t="s">
        <v>383</v>
      </c>
      <c r="D45" s="28" t="s">
        <v>8</v>
      </c>
      <c r="E45" s="28" t="s">
        <v>933</v>
      </c>
      <c r="F45" s="48">
        <f ca="1">IF(TYPE(MATCH($F$4,OFFSET('Khối 10'!$F$5,F44,0):'Khối 10'!$F$472,0)+F44)=16,"",MATCH($F$4,OFFSET('Khối 10'!$F$5,F44,0):'Khối 10'!$F$472,0)+F44)</f>
        <v>406</v>
      </c>
      <c r="G45" s="87"/>
      <c r="K45" s="85"/>
      <c r="N45" s="48" t="str">
        <f ca="1">IF(TYPE(MATCH(MID($B$3,6,4),OFFSET(#REF!,N44,0):#REF!,0)+N44)=16,"",MATCH(MID($B$3,6,4),OFFSET(#REF!,N44,0):#REF!,0)+N44)</f>
        <v/>
      </c>
    </row>
    <row r="46" spans="1:14" ht="15" customHeight="1" x14ac:dyDescent="0.25">
      <c r="A46" s="88">
        <f t="shared" si="0"/>
        <v>42</v>
      </c>
      <c r="B46" s="31" t="s">
        <v>774</v>
      </c>
      <c r="C46" s="28" t="s">
        <v>220</v>
      </c>
      <c r="D46" s="28" t="s">
        <v>8</v>
      </c>
      <c r="E46" s="28" t="s">
        <v>933</v>
      </c>
      <c r="F46" s="48">
        <f ca="1">IF(TYPE(MATCH($F$4,OFFSET('Khối 10'!$F$5,F45,0):'Khối 10'!$F$472,0)+F45)=16,"",MATCH($F$4,OFFSET('Khối 10'!$F$5,F45,0):'Khối 10'!$F$472,0)+F45)</f>
        <v>407</v>
      </c>
      <c r="G46" s="87"/>
      <c r="K46" s="85"/>
      <c r="N46" s="48" t="str">
        <f ca="1">IF(TYPE(MATCH(MID($B$3,6,4),OFFSET(#REF!,N45,0):#REF!,0)+N45)=16,"",MATCH(MID($B$3,6,4),OFFSET(#REF!,N45,0):#REF!,0)+N45)</f>
        <v/>
      </c>
    </row>
    <row r="47" spans="1:14" ht="15" customHeight="1" x14ac:dyDescent="0.25">
      <c r="A47" s="88">
        <f t="shared" si="0"/>
        <v>43</v>
      </c>
      <c r="B47" s="31" t="s">
        <v>547</v>
      </c>
      <c r="C47" s="28" t="s">
        <v>274</v>
      </c>
      <c r="D47" s="28" t="s">
        <v>10</v>
      </c>
      <c r="E47" s="28" t="s">
        <v>933</v>
      </c>
      <c r="F47" s="48">
        <f ca="1">IF(TYPE(MATCH($F$4,OFFSET('Khối 10'!$F$5,F46,0):'Khối 10'!$F$472,0)+F46)=16,"",MATCH($F$4,OFFSET('Khối 10'!$F$5,F46,0):'Khối 10'!$F$472,0)+F46)</f>
        <v>408</v>
      </c>
      <c r="G47" s="87"/>
      <c r="K47" s="85"/>
      <c r="N47" s="48" t="str">
        <f ca="1">IF(TYPE(MATCH(MID($B$3,6,4),OFFSET(#REF!,N46,0):#REF!,0)+N46)=16,"",MATCH(MID($B$3,6,4),OFFSET(#REF!,N46,0):#REF!,0)+N46)</f>
        <v/>
      </c>
    </row>
    <row r="48" spans="1:14" ht="15" customHeight="1" x14ac:dyDescent="0.25">
      <c r="A48" s="88">
        <f t="shared" si="0"/>
        <v>44</v>
      </c>
      <c r="B48" s="31" t="s">
        <v>714</v>
      </c>
      <c r="C48" s="28" t="s">
        <v>392</v>
      </c>
      <c r="D48" s="28" t="s">
        <v>8</v>
      </c>
      <c r="E48" s="28" t="s">
        <v>933</v>
      </c>
      <c r="F48" s="48">
        <f ca="1">IF(TYPE(MATCH($F$4,OFFSET('Khối 10'!$F$5,F47,0):'Khối 10'!$F$472,0)+F47)=16,"",MATCH($F$4,OFFSET('Khối 10'!$F$5,F47,0):'Khối 10'!$F$472,0)+F47)</f>
        <v>409</v>
      </c>
      <c r="G48" s="87"/>
      <c r="K48" s="85"/>
      <c r="N48" s="48" t="str">
        <f ca="1">IF(TYPE(MATCH(MID($B$3,6,4),OFFSET(#REF!,N47,0):#REF!,0)+N47)=16,"",MATCH(MID($B$3,6,4),OFFSET(#REF!,N47,0):#REF!,0)+N47)</f>
        <v/>
      </c>
    </row>
    <row r="49" spans="1:14" ht="15" customHeight="1" x14ac:dyDescent="0.25">
      <c r="A49" s="88">
        <f t="shared" si="0"/>
        <v>45</v>
      </c>
      <c r="B49" s="31" t="s">
        <v>844</v>
      </c>
      <c r="C49" s="28" t="s">
        <v>242</v>
      </c>
      <c r="D49" s="28" t="s">
        <v>8</v>
      </c>
      <c r="E49" s="28" t="s">
        <v>933</v>
      </c>
      <c r="F49" s="48">
        <f ca="1">IF(TYPE(MATCH($F$4,OFFSET('Khối 10'!$F$5,F48,0):'Khối 10'!$F$472,0)+F48)=16,"",MATCH($F$4,OFFSET('Khối 10'!$F$5,F48,0):'Khối 10'!$F$472,0)+F48)</f>
        <v>410</v>
      </c>
      <c r="G49" s="87"/>
      <c r="K49" s="85"/>
      <c r="N49" s="48" t="str">
        <f ca="1">IF(TYPE(MATCH(MID($B$3,6,4),OFFSET(#REF!,N48,0):#REF!,0)+N48)=16,"",MATCH(MID($B$3,6,4),OFFSET(#REF!,N48,0):#REF!,0)+N48)</f>
        <v/>
      </c>
    </row>
    <row r="50" spans="1:14" ht="15" customHeight="1" x14ac:dyDescent="0.25">
      <c r="A50" s="88">
        <f>IF(C50&lt;&gt;"",A49+1,"")</f>
        <v>46</v>
      </c>
      <c r="B50" s="31" t="s">
        <v>927</v>
      </c>
      <c r="C50" s="28" t="s">
        <v>89</v>
      </c>
      <c r="D50" s="28" t="s">
        <v>8</v>
      </c>
      <c r="E50" s="28" t="s">
        <v>933</v>
      </c>
      <c r="F50" s="48">
        <f ca="1">IF(TYPE(MATCH($F$4,OFFSET('Khối 10'!$F$5,F49,0):'Khối 10'!$F$472,0)+F49)=16,"",MATCH($F$4,OFFSET('Khối 10'!$F$5,F49,0):'Khối 10'!$F$472,0)+F49)</f>
        <v>458</v>
      </c>
      <c r="G50" s="87"/>
      <c r="K50" s="85"/>
      <c r="N50" s="48" t="str">
        <f ca="1">IF(TYPE(MATCH(MID($B$3,6,4),OFFSET(#REF!,N49,0):#REF!,0)+N49)=16,"",MATCH(MID($B$3,6,4),OFFSET(#REF!,N49,0):#REF!,0)+N49)</f>
        <v/>
      </c>
    </row>
    <row r="51" spans="1:14" ht="15" customHeight="1" x14ac:dyDescent="0.25">
      <c r="A51" s="88">
        <f t="shared" si="0"/>
        <v>47</v>
      </c>
      <c r="B51" s="31" t="s">
        <v>126</v>
      </c>
      <c r="C51" s="28" t="s">
        <v>89</v>
      </c>
      <c r="D51" s="28" t="s">
        <v>10</v>
      </c>
      <c r="E51" s="28"/>
      <c r="F51" s="48">
        <f ca="1">IF(TYPE(MATCH($F$4,OFFSET('Khối 10'!$F$5,F50,0):'Khối 10'!$F$472,0)+F50)=16,"",MATCH($F$4,OFFSET('Khối 10'!$F$5,F50,0):'Khối 10'!$F$472,0)+F50)</f>
        <v>462</v>
      </c>
      <c r="G51" s="87"/>
      <c r="K51" s="85"/>
      <c r="N51" s="48" t="str">
        <f ca="1">IF(TYPE(MATCH(MID($B$3,6,4),OFFSET(#REF!,N50,0):#REF!,0)+N50)=16,"",MATCH(MID($B$3,6,4),OFFSET(#REF!,N50,0):#REF!,0)+N50)</f>
        <v/>
      </c>
    </row>
    <row r="52" spans="1:14" ht="11.25" customHeight="1" x14ac:dyDescent="0.25"/>
  </sheetData>
  <mergeCells count="1">
    <mergeCell ref="A2:E2"/>
  </mergeCells>
  <pageMargins left="0.65" right="0" top="0.25" bottom="0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Khối 10</vt:lpstr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  <vt:lpstr>Chuyển đi - Rút học bạ</vt:lpstr>
      <vt:lpstr>DSLop</vt:lpstr>
      <vt:lpstr>'Khối 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CHI</cp:lastModifiedBy>
  <cp:lastPrinted>2019-08-15T09:03:50Z</cp:lastPrinted>
  <dcterms:created xsi:type="dcterms:W3CDTF">2016-07-09T17:20:44Z</dcterms:created>
  <dcterms:modified xsi:type="dcterms:W3CDTF">2019-08-18T14:09:39Z</dcterms:modified>
</cp:coreProperties>
</file>