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Nguyen Thai Trung\Desktop\"/>
    </mc:Choice>
  </mc:AlternateContent>
  <xr:revisionPtr revIDLastSave="0" documentId="13_ncr:1_{852E350E-975D-49E6-B574-137A1DFF201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AA10" i="1" s="1"/>
  <c r="Z28" i="1"/>
  <c r="Z29" i="1"/>
  <c r="Z30" i="1"/>
  <c r="Z31" i="1"/>
  <c r="Z32" i="1"/>
  <c r="Z33" i="1"/>
  <c r="Z34" i="1"/>
  <c r="Z7" i="1"/>
  <c r="AA29" i="1" l="1"/>
  <c r="AA21" i="1"/>
  <c r="AA13" i="1"/>
  <c r="AA32" i="1"/>
  <c r="AA28" i="1"/>
  <c r="AA24" i="1"/>
  <c r="AA20" i="1"/>
  <c r="AA16" i="1"/>
  <c r="AA12" i="1"/>
  <c r="AA8" i="1"/>
  <c r="AA33" i="1"/>
  <c r="AA25" i="1"/>
  <c r="AA17" i="1"/>
  <c r="AA9" i="1"/>
  <c r="AA31" i="1"/>
  <c r="AA27" i="1"/>
  <c r="AA23" i="1"/>
  <c r="AA19" i="1"/>
  <c r="AA15" i="1"/>
  <c r="AA11" i="1"/>
  <c r="AA34" i="1"/>
  <c r="AA30" i="1"/>
  <c r="AA26" i="1"/>
  <c r="AA22" i="1"/>
  <c r="AA18" i="1"/>
  <c r="AA14" i="1"/>
  <c r="AA7" i="1"/>
  <c r="AB5" i="1" s="1"/>
  <c r="AC27" i="1" s="1"/>
  <c r="AB27" i="1" l="1"/>
  <c r="AC8" i="1"/>
  <c r="AC12" i="1"/>
  <c r="AC16" i="1"/>
  <c r="AD16" i="1" s="1"/>
  <c r="AC20" i="1"/>
  <c r="AC24" i="1"/>
  <c r="AD24" i="1" s="1"/>
  <c r="AC28" i="1"/>
  <c r="AD28" i="1" s="1"/>
  <c r="AC32" i="1"/>
  <c r="AD32" i="1" s="1"/>
  <c r="AB9" i="1"/>
  <c r="AB13" i="1"/>
  <c r="AB17" i="1"/>
  <c r="AB21" i="1"/>
  <c r="AB25" i="1"/>
  <c r="AB29" i="1"/>
  <c r="AB33" i="1"/>
  <c r="AC9" i="1"/>
  <c r="AD9" i="1" s="1"/>
  <c r="AC13" i="1"/>
  <c r="AC17" i="1"/>
  <c r="AC21" i="1"/>
  <c r="AC25" i="1"/>
  <c r="AD25" i="1" s="1"/>
  <c r="AC29" i="1"/>
  <c r="AC33" i="1"/>
  <c r="AD33" i="1" s="1"/>
  <c r="AB10" i="1"/>
  <c r="AB14" i="1"/>
  <c r="AB18" i="1"/>
  <c r="AB22" i="1"/>
  <c r="AB26" i="1"/>
  <c r="AB30" i="1"/>
  <c r="AB34" i="1"/>
  <c r="AC11" i="1"/>
  <c r="AD11" i="1" s="1"/>
  <c r="AC15" i="1"/>
  <c r="AC23" i="1"/>
  <c r="AD23" i="1" s="1"/>
  <c r="AC31" i="1"/>
  <c r="AB12" i="1"/>
  <c r="AB20" i="1"/>
  <c r="AB28" i="1"/>
  <c r="AC10" i="1"/>
  <c r="AC14" i="1"/>
  <c r="AD14" i="1" s="1"/>
  <c r="AC18" i="1"/>
  <c r="AD18" i="1" s="1"/>
  <c r="AC22" i="1"/>
  <c r="AD22" i="1" s="1"/>
  <c r="AC26" i="1"/>
  <c r="AC30" i="1"/>
  <c r="AD30" i="1" s="1"/>
  <c r="AC34" i="1"/>
  <c r="AD34" i="1" s="1"/>
  <c r="AB11" i="1"/>
  <c r="AB15" i="1"/>
  <c r="AB19" i="1"/>
  <c r="AB23" i="1"/>
  <c r="AB31" i="1"/>
  <c r="AC19" i="1"/>
  <c r="AB8" i="1"/>
  <c r="AB16" i="1"/>
  <c r="AB24" i="1"/>
  <c r="AB32" i="1"/>
  <c r="AD8" i="1"/>
  <c r="AD12" i="1"/>
  <c r="AD20" i="1"/>
  <c r="AD13" i="1"/>
  <c r="AD17" i="1"/>
  <c r="AD29" i="1"/>
  <c r="AD10" i="1"/>
  <c r="AD26" i="1"/>
  <c r="AC7" i="1"/>
  <c r="AD7" i="1" s="1"/>
  <c r="AD15" i="1"/>
  <c r="AD19" i="1"/>
  <c r="AD27" i="1"/>
  <c r="AD31" i="1"/>
  <c r="AB7" i="1"/>
  <c r="AD21" i="1"/>
</calcChain>
</file>

<file path=xl/sharedStrings.xml><?xml version="1.0" encoding="utf-8"?>
<sst xmlns="http://schemas.openxmlformats.org/spreadsheetml/2006/main" count="99" uniqueCount="68">
  <si>
    <t>THỐNG KÊ HOẠT ĐỘNG CHI ĐOÀN GIÁO VIÊN QUÝ IV NĂM 2019</t>
  </si>
  <si>
    <t>STT</t>
  </si>
  <si>
    <t>HỌ VÀ TÊN</t>
  </si>
  <si>
    <t>TỔ</t>
  </si>
  <si>
    <t>Nguyễn Hữu Thời</t>
  </si>
  <si>
    <t>GDQP</t>
  </si>
  <si>
    <t>Cao Thùy Linh</t>
  </si>
  <si>
    <t>Anh</t>
  </si>
  <si>
    <t>Nguyễn Phương Tiểu My</t>
  </si>
  <si>
    <t>Vũ Thị Trâm</t>
  </si>
  <si>
    <t>Hà Hải Vân</t>
  </si>
  <si>
    <t>Địa</t>
  </si>
  <si>
    <t>Nguyễn Thị Thúy Hiền</t>
  </si>
  <si>
    <t xml:space="preserve">Hóa </t>
  </si>
  <si>
    <t>Tạ Thị Thu Huyền</t>
  </si>
  <si>
    <t>Toán</t>
  </si>
  <si>
    <t>Nguyễn Thị Chiều</t>
  </si>
  <si>
    <t>Sử</t>
  </si>
  <si>
    <t>Nguyễn Thụy Kiều Khanh</t>
  </si>
  <si>
    <t>Nguyễn Thị Trang</t>
  </si>
  <si>
    <t>Nguyễn Nhã Quyên</t>
  </si>
  <si>
    <t>Văn</t>
  </si>
  <si>
    <t>Hồ Thái Bình</t>
  </si>
  <si>
    <t>Phùng Văn Thảo</t>
  </si>
  <si>
    <t>TD</t>
  </si>
  <si>
    <t>Lê Hoàng Vui</t>
  </si>
  <si>
    <t>Nguyễn  Thế Hải</t>
  </si>
  <si>
    <t>Trần Thị Thơm</t>
  </si>
  <si>
    <t>Lý</t>
  </si>
  <si>
    <t>Phạm Trung Anh</t>
  </si>
  <si>
    <t>Trần Thị Thùy Trang</t>
  </si>
  <si>
    <t>Tô Quỳnh Nhi</t>
  </si>
  <si>
    <t>Văn Phòng</t>
  </si>
  <si>
    <t>Hùynh Thị Thu Thảo</t>
  </si>
  <si>
    <t>Huỳnh Thi Ngọc Thi</t>
  </si>
  <si>
    <t>Nguyễn Thị Mộng Trinh</t>
  </si>
  <si>
    <t>Hoá</t>
  </si>
  <si>
    <t>Nguyễn Hồng Thái</t>
  </si>
  <si>
    <t>Trần Hữu Cầu</t>
  </si>
  <si>
    <t>Hội thao quận đoàn</t>
  </si>
  <si>
    <t>Giải nhất</t>
  </si>
  <si>
    <t>Giải nhì</t>
  </si>
  <si>
    <t>Giải ba</t>
  </si>
  <si>
    <t>Giải khuyến khích</t>
  </si>
  <si>
    <t>CLSĐ - cấp quận</t>
  </si>
  <si>
    <t>Tham gia</t>
  </si>
  <si>
    <t>Đội múa</t>
  </si>
  <si>
    <t>Đội hát</t>
  </si>
  <si>
    <t>Tổng cộng</t>
  </si>
  <si>
    <t>Xếp hạng</t>
  </si>
  <si>
    <t>Trọng số</t>
  </si>
  <si>
    <t>Có mặt</t>
  </si>
  <si>
    <t>Nguyễn Thị Phương</t>
  </si>
  <si>
    <t>CLB LL</t>
  </si>
  <si>
    <t>Xếp loại Hoàn thành</t>
  </si>
  <si>
    <t>RCVàng</t>
  </si>
  <si>
    <t>CLSĐ
online</t>
  </si>
  <si>
    <t>63 năm
 hội TNVN</t>
  </si>
  <si>
    <t>Đại hội
đoàn viên HS</t>
  </si>
  <si>
    <t>Văn nghệ
ngày 20/11</t>
  </si>
  <si>
    <t>Tuyên dương
nhà giáo trẻ tiêu biểu</t>
  </si>
  <si>
    <t>Hội thi nhảy
cấp quận</t>
  </si>
  <si>
    <t>Điểm TB 
và độ lệch</t>
  </si>
  <si>
    <t>Nguyễn Thái Trung</t>
  </si>
  <si>
    <t>Lễ ra quân HĐ
môi trường</t>
  </si>
  <si>
    <t>Hệ số các hoạt động</t>
  </si>
  <si>
    <t>Lê Nguyễn Ngọc Trai</t>
  </si>
  <si>
    <t>Hồ Thị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</si>
</sst>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6"/>
      <color theme="1"/>
      <name val="Calibri"/>
      <family val="2"/>
      <charset val="163"/>
      <scheme val="minor"/>
    </font>
    <font>
      <b/>
      <sz val="11"/>
      <name val="Times New Roman"/>
      <family val="1"/>
      <charset val="163"/>
    </font>
    <font>
      <b/>
      <sz val="12"/>
      <name val="Times New Roman"/>
      <family val="1"/>
      <charset val="16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left" vertical="center" wrapText="1"/>
    </xf>
    <xf numFmtId="0" fontId="4" fillId="8" borderId="1" xfId="1" applyFont="1" applyFill="1" applyBorder="1" applyAlignment="1">
      <alignment horizontal="left" vertical="center"/>
    </xf>
    <xf numFmtId="3" fontId="4" fillId="8" borderId="1" xfId="0" applyNumberFormat="1" applyFont="1" applyFill="1" applyBorder="1"/>
    <xf numFmtId="0" fontId="4" fillId="8" borderId="1" xfId="2" applyFont="1" applyFill="1" applyBorder="1" applyAlignment="1">
      <alignment horizontal="left" vertical="center"/>
    </xf>
    <xf numFmtId="0" fontId="5" fillId="8" borderId="1" xfId="2" applyFont="1" applyFill="1" applyBorder="1" applyAlignment="1">
      <alignment horizontal="left" vertical="center"/>
    </xf>
    <xf numFmtId="0" fontId="9" fillId="9" borderId="4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/>
    </xf>
    <xf numFmtId="0" fontId="9" fillId="9" borderId="4" xfId="2" applyFont="1" applyFill="1" applyBorder="1" applyAlignment="1">
      <alignment horizontal="center" vertical="center"/>
    </xf>
    <xf numFmtId="0" fontId="10" fillId="9" borderId="4" xfId="2" applyFont="1" applyFill="1" applyBorder="1" applyAlignment="1">
      <alignment horizontal="center" vertical="center"/>
    </xf>
    <xf numFmtId="3" fontId="9" fillId="9" borderId="4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B3CA5558-DBE3-424A-BD25-928F86DD4698}"/>
    <cellStyle name="Normal_mau 1b" xfId="2" xr:uid="{80A261FD-69F9-4F84-A4B3-29ADF3CB72BB}"/>
  </cellStyles>
  <dxfs count="0"/>
  <tableStyles count="0" defaultTableStyle="TableStyleMedium2" defaultPivotStyle="PivotStyleLight16"/>
  <colors>
    <mruColors>
      <color rgb="FFFF6600"/>
      <color rgb="FFCC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zoomScaleNormal="100" workbookViewId="0">
      <pane xSplit="3" ySplit="6" topLeftCell="T7" activePane="bottomRight" state="frozen"/>
      <selection pane="topRight" activeCell="D1" sqref="D1"/>
      <selection pane="bottomLeft" activeCell="A7" sqref="A7"/>
      <selection pane="bottomRight" activeCell="AB5" sqref="AB5:AB6"/>
    </sheetView>
  </sheetViews>
  <sheetFormatPr defaultRowHeight="15" x14ac:dyDescent="0.25"/>
  <cols>
    <col min="1" max="1" width="8.28515625" customWidth="1"/>
    <col min="2" max="2" width="25.85546875" bestFit="1" customWidth="1"/>
    <col min="3" max="3" width="10.42578125" bestFit="1" customWidth="1"/>
    <col min="4" max="4" width="8" customWidth="1"/>
    <col min="7" max="7" width="7.28515625" customWidth="1"/>
    <col min="8" max="8" width="8.140625" customWidth="1"/>
    <col min="10" max="10" width="9.5703125" bestFit="1" customWidth="1"/>
    <col min="19" max="19" width="13.85546875" bestFit="1" customWidth="1"/>
    <col min="20" max="20" width="8.7109375" bestFit="1" customWidth="1"/>
    <col min="21" max="21" width="7.7109375" bestFit="1" customWidth="1"/>
    <col min="22" max="22" width="11.140625" customWidth="1"/>
    <col min="23" max="23" width="21" bestFit="1" customWidth="1"/>
    <col min="24" max="24" width="12.5703125" bestFit="1" customWidth="1"/>
    <col min="25" max="25" width="15.42578125" bestFit="1" customWidth="1"/>
    <col min="26" max="26" width="10.85546875" bestFit="1" customWidth="1"/>
    <col min="27" max="27" width="10.85546875" customWidth="1"/>
    <col min="28" max="28" width="10.42578125" bestFit="1" customWidth="1"/>
    <col min="30" max="30" width="20.140625" bestFit="1" customWidth="1"/>
  </cols>
  <sheetData>
    <row r="1" spans="1:30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30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30" ht="42.75" x14ac:dyDescent="0.25">
      <c r="A4" s="34" t="s">
        <v>1</v>
      </c>
      <c r="B4" s="34" t="s">
        <v>2</v>
      </c>
      <c r="C4" s="34" t="s">
        <v>3</v>
      </c>
      <c r="D4" s="39" t="s">
        <v>39</v>
      </c>
      <c r="E4" s="40"/>
      <c r="F4" s="40"/>
      <c r="G4" s="40"/>
      <c r="H4" s="40"/>
      <c r="I4" s="32"/>
      <c r="J4" s="10" t="s">
        <v>56</v>
      </c>
      <c r="K4" s="36" t="s">
        <v>44</v>
      </c>
      <c r="L4" s="37"/>
      <c r="M4" s="37"/>
      <c r="N4" s="37"/>
      <c r="O4" s="37"/>
      <c r="P4" s="38"/>
      <c r="Q4" s="11" t="s">
        <v>55</v>
      </c>
      <c r="R4" s="12" t="s">
        <v>57</v>
      </c>
      <c r="S4" s="10" t="s">
        <v>58</v>
      </c>
      <c r="T4" s="31" t="s">
        <v>59</v>
      </c>
      <c r="U4" s="32"/>
      <c r="V4" s="13" t="s">
        <v>53</v>
      </c>
      <c r="W4" s="12" t="s">
        <v>60</v>
      </c>
      <c r="X4" s="10" t="s">
        <v>61</v>
      </c>
      <c r="Y4" s="10" t="s">
        <v>64</v>
      </c>
      <c r="Z4" s="25" t="s">
        <v>48</v>
      </c>
      <c r="AA4" s="25" t="s">
        <v>49</v>
      </c>
      <c r="AB4" s="14" t="s">
        <v>62</v>
      </c>
      <c r="AC4" s="25" t="s">
        <v>50</v>
      </c>
      <c r="AD4" s="25" t="s">
        <v>54</v>
      </c>
    </row>
    <row r="5" spans="1:30" ht="42.75" x14ac:dyDescent="0.25">
      <c r="A5" s="35"/>
      <c r="B5" s="35"/>
      <c r="C5" s="35"/>
      <c r="D5" s="8" t="s">
        <v>51</v>
      </c>
      <c r="E5" s="9" t="s">
        <v>45</v>
      </c>
      <c r="F5" s="9" t="s">
        <v>43</v>
      </c>
      <c r="G5" s="9" t="s">
        <v>42</v>
      </c>
      <c r="H5" s="9" t="s">
        <v>41</v>
      </c>
      <c r="I5" s="9" t="s">
        <v>40</v>
      </c>
      <c r="J5" s="9" t="s">
        <v>45</v>
      </c>
      <c r="K5" s="8" t="s">
        <v>51</v>
      </c>
      <c r="L5" s="9" t="s">
        <v>45</v>
      </c>
      <c r="M5" s="9" t="s">
        <v>43</v>
      </c>
      <c r="N5" s="9" t="s">
        <v>42</v>
      </c>
      <c r="O5" s="9" t="s">
        <v>41</v>
      </c>
      <c r="P5" s="9" t="s">
        <v>40</v>
      </c>
      <c r="Q5" s="9" t="s">
        <v>45</v>
      </c>
      <c r="R5" s="9" t="s">
        <v>45</v>
      </c>
      <c r="S5" s="9" t="s">
        <v>45</v>
      </c>
      <c r="T5" s="9" t="s">
        <v>46</v>
      </c>
      <c r="U5" s="9" t="s">
        <v>47</v>
      </c>
      <c r="V5" s="9" t="s">
        <v>45</v>
      </c>
      <c r="W5" s="9" t="s">
        <v>45</v>
      </c>
      <c r="X5" s="9" t="s">
        <v>45</v>
      </c>
      <c r="Y5" s="9" t="s">
        <v>45</v>
      </c>
      <c r="Z5" s="26"/>
      <c r="AA5" s="26"/>
      <c r="AB5" s="29">
        <f>ROUND(AVERAGEIF(AA7:AA34,"&gt;5",Z7:Z34),4)</f>
        <v>4.55</v>
      </c>
      <c r="AC5" s="26"/>
      <c r="AD5" s="26"/>
    </row>
    <row r="6" spans="1:30" x14ac:dyDescent="0.25">
      <c r="A6" s="33" t="s">
        <v>65</v>
      </c>
      <c r="B6" s="33"/>
      <c r="C6" s="33"/>
      <c r="D6" s="7">
        <v>1</v>
      </c>
      <c r="E6" s="7">
        <v>0.2</v>
      </c>
      <c r="F6" s="7">
        <v>0.4</v>
      </c>
      <c r="G6" s="7">
        <v>0.6</v>
      </c>
      <c r="H6" s="7">
        <v>0.8</v>
      </c>
      <c r="I6" s="7">
        <v>1</v>
      </c>
      <c r="J6" s="7">
        <v>1</v>
      </c>
      <c r="K6" s="7">
        <v>1</v>
      </c>
      <c r="L6" s="7">
        <v>0.2</v>
      </c>
      <c r="M6" s="7">
        <v>0.4</v>
      </c>
      <c r="N6" s="7">
        <v>0.6</v>
      </c>
      <c r="O6" s="7">
        <v>0.8</v>
      </c>
      <c r="P6" s="7">
        <v>1</v>
      </c>
      <c r="Q6" s="7">
        <v>1</v>
      </c>
      <c r="R6" s="7">
        <v>1</v>
      </c>
      <c r="S6" s="7">
        <v>1</v>
      </c>
      <c r="T6" s="7">
        <v>1.2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27"/>
      <c r="AA6" s="27"/>
      <c r="AB6" s="30"/>
      <c r="AC6" s="27"/>
      <c r="AD6" s="27"/>
    </row>
    <row r="7" spans="1:30" x14ac:dyDescent="0.25">
      <c r="A7" s="1">
        <v>1</v>
      </c>
      <c r="B7" s="15" t="s">
        <v>4</v>
      </c>
      <c r="C7" s="20" t="s">
        <v>5</v>
      </c>
      <c r="D7" s="3"/>
      <c r="E7" s="3"/>
      <c r="F7" s="3"/>
      <c r="G7" s="3"/>
      <c r="H7" s="3"/>
      <c r="I7" s="3"/>
      <c r="J7" s="3">
        <v>1</v>
      </c>
      <c r="K7" s="3"/>
      <c r="L7" s="3"/>
      <c r="M7" s="3"/>
      <c r="N7" s="3"/>
      <c r="O7" s="3"/>
      <c r="P7" s="3"/>
      <c r="Q7" s="3">
        <v>1.5</v>
      </c>
      <c r="R7" s="3"/>
      <c r="S7" s="3">
        <v>2.5</v>
      </c>
      <c r="T7" s="3"/>
      <c r="U7" s="3">
        <v>2</v>
      </c>
      <c r="V7" s="3"/>
      <c r="W7" s="3">
        <v>2</v>
      </c>
      <c r="X7" s="3"/>
      <c r="Y7" s="3"/>
      <c r="Z7" s="3">
        <f>D7*$D$6+E7*$E$6+F7*$F$6+G7*$G$6+H7*$H$6+I7*$I$6+J7*$J$6+K7*$K$6+L7*$L$6+M7*$M$6+N7*$N$6+O7*$O$6+P7*$P$6+Q7*$Q$6+R7*$R$6+T7*$T$6+U7*$U$6+V7*$V$6+W7*$W$6+S7*$S$6+X7*$X$6+Y7*$Y$6</f>
        <v>9</v>
      </c>
      <c r="AA7" s="3">
        <f>RANK(Z7,$Z$7:$Z$34,0)</f>
        <v>2</v>
      </c>
      <c r="AB7" s="3">
        <f>Z7-$AB$5</f>
        <v>4.45</v>
      </c>
      <c r="AC7" s="3">
        <f>ROUND(Z7/$AB$5,2)</f>
        <v>1.98</v>
      </c>
      <c r="AD7" s="4" t="str">
        <f>IF(AC7&lt;0.3,"Không hoàn thành",IF(AC7&lt;=0.4,"Hoàn thành",IF(AC7&lt;0.5,"Hoàn thành tốt","Hoàn thành xuất sắc")))</f>
        <v>Hoàn thành xuất sắc</v>
      </c>
    </row>
    <row r="8" spans="1:30" x14ac:dyDescent="0.25">
      <c r="A8" s="2">
        <v>2</v>
      </c>
      <c r="B8" s="16" t="s">
        <v>6</v>
      </c>
      <c r="C8" s="21" t="s">
        <v>7</v>
      </c>
      <c r="D8" s="3">
        <v>1</v>
      </c>
      <c r="E8" s="3"/>
      <c r="F8" s="3">
        <v>1</v>
      </c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>
        <v>1</v>
      </c>
      <c r="R8" s="3"/>
      <c r="S8" s="3"/>
      <c r="T8" s="3"/>
      <c r="U8" s="3"/>
      <c r="V8" s="3"/>
      <c r="W8" s="3"/>
      <c r="X8" s="3"/>
      <c r="Y8" s="3"/>
      <c r="Z8" s="3">
        <f t="shared" ref="Z8:Z34" si="0">D8*$D$6+E8*$E$6+F8*$F$6+G8*$G$6+H8*$H$6+I8*$I$6+J8*$J$6+K8*$K$6+L8*$L$6+M8*$M$6+N8*$N$6+O8*$O$6+P8*$P$6+Q8*$Q$6+R8*$R$6+T8*$T$6+U8*$U$6+V8*$V$6+W8*$W$6+S8*$S$6+X8*$X$6+Y8*$Y$6</f>
        <v>3.4</v>
      </c>
      <c r="AA8" s="3">
        <f t="shared" ref="AA8:AA34" si="1">RANK(Z8,$Z$7:$Z$34,0)</f>
        <v>21</v>
      </c>
      <c r="AB8" s="3">
        <f t="shared" ref="AB8:AB34" si="2">Z8-$AB$5</f>
        <v>-1.1499999999999999</v>
      </c>
      <c r="AC8" s="3">
        <f t="shared" ref="AC8:AC34" si="3">ROUND(Z8/$AB$5,2)</f>
        <v>0.75</v>
      </c>
      <c r="AD8" s="4" t="str">
        <f t="shared" ref="AD8:AD34" si="4">IF(AC8&lt;0.3,"Không hoàn thành",IF(AC8&lt;=0.4,"Hoàn thành",IF(AC8&lt;0.5,"Hoàn thành tốt","Hoàn thành xuất sắc")))</f>
        <v>Hoàn thành xuất sắc</v>
      </c>
    </row>
    <row r="9" spans="1:30" x14ac:dyDescent="0.25">
      <c r="A9" s="2">
        <v>3</v>
      </c>
      <c r="B9" s="17" t="s">
        <v>8</v>
      </c>
      <c r="C9" s="21" t="s">
        <v>7</v>
      </c>
      <c r="D9" s="3">
        <v>1</v>
      </c>
      <c r="E9" s="3"/>
      <c r="F9" s="3">
        <v>1</v>
      </c>
      <c r="G9" s="3"/>
      <c r="H9" s="3"/>
      <c r="I9" s="3"/>
      <c r="J9" s="3">
        <v>1</v>
      </c>
      <c r="K9" s="3">
        <v>1</v>
      </c>
      <c r="L9" s="3"/>
      <c r="M9" s="3"/>
      <c r="N9" s="3"/>
      <c r="O9" s="3"/>
      <c r="P9" s="3"/>
      <c r="Q9" s="3">
        <v>1</v>
      </c>
      <c r="R9" s="3"/>
      <c r="S9" s="3"/>
      <c r="T9" s="3"/>
      <c r="U9" s="3"/>
      <c r="V9" s="3"/>
      <c r="W9" s="3"/>
      <c r="X9" s="3"/>
      <c r="Y9" s="3"/>
      <c r="Z9" s="3">
        <f t="shared" si="0"/>
        <v>4.4000000000000004</v>
      </c>
      <c r="AA9" s="3">
        <f t="shared" si="1"/>
        <v>18</v>
      </c>
      <c r="AB9" s="3">
        <f t="shared" si="2"/>
        <v>-0.14999999999999947</v>
      </c>
      <c r="AC9" s="3">
        <f t="shared" si="3"/>
        <v>0.97</v>
      </c>
      <c r="AD9" s="4" t="str">
        <f t="shared" si="4"/>
        <v>Hoàn thành xuất sắc</v>
      </c>
    </row>
    <row r="10" spans="1:30" x14ac:dyDescent="0.25">
      <c r="A10" s="2">
        <v>4</v>
      </c>
      <c r="B10" s="16" t="s">
        <v>9</v>
      </c>
      <c r="C10" s="21" t="s">
        <v>7</v>
      </c>
      <c r="D10" s="3">
        <v>1</v>
      </c>
      <c r="E10" s="3"/>
      <c r="F10" s="3">
        <v>1</v>
      </c>
      <c r="G10" s="3"/>
      <c r="H10" s="3"/>
      <c r="I10" s="3"/>
      <c r="J10" s="3">
        <v>1</v>
      </c>
      <c r="K10" s="3"/>
      <c r="L10" s="3"/>
      <c r="M10" s="3"/>
      <c r="N10" s="3"/>
      <c r="O10" s="3"/>
      <c r="P10" s="3"/>
      <c r="Q10" s="3">
        <v>1</v>
      </c>
      <c r="R10" s="3"/>
      <c r="S10" s="3"/>
      <c r="T10" s="3"/>
      <c r="U10" s="3"/>
      <c r="V10" s="3"/>
      <c r="W10" s="3"/>
      <c r="X10" s="3"/>
      <c r="Y10" s="3"/>
      <c r="Z10" s="3">
        <f t="shared" si="0"/>
        <v>3.4</v>
      </c>
      <c r="AA10" s="3">
        <f t="shared" si="1"/>
        <v>21</v>
      </c>
      <c r="AB10" s="3">
        <f t="shared" si="2"/>
        <v>-1.1499999999999999</v>
      </c>
      <c r="AC10" s="3">
        <f t="shared" si="3"/>
        <v>0.75</v>
      </c>
      <c r="AD10" s="4" t="str">
        <f t="shared" si="4"/>
        <v>Hoàn thành xuất sắc</v>
      </c>
    </row>
    <row r="11" spans="1:30" x14ac:dyDescent="0.25">
      <c r="A11" s="1">
        <v>5</v>
      </c>
      <c r="B11" s="15" t="s">
        <v>10</v>
      </c>
      <c r="C11" s="20" t="s">
        <v>11</v>
      </c>
      <c r="D11" s="3">
        <v>1</v>
      </c>
      <c r="E11" s="3"/>
      <c r="F11" s="3"/>
      <c r="G11" s="3"/>
      <c r="H11" s="3"/>
      <c r="I11" s="3"/>
      <c r="J11" s="3">
        <v>1</v>
      </c>
      <c r="K11" s="3">
        <v>1</v>
      </c>
      <c r="L11" s="3"/>
      <c r="M11" s="3"/>
      <c r="N11" s="3"/>
      <c r="O11" s="3"/>
      <c r="P11" s="3">
        <v>1</v>
      </c>
      <c r="Q11" s="3">
        <v>1</v>
      </c>
      <c r="R11" s="3"/>
      <c r="S11" s="3"/>
      <c r="T11" s="3">
        <v>2</v>
      </c>
      <c r="U11" s="3"/>
      <c r="V11" s="3"/>
      <c r="W11" s="3"/>
      <c r="X11" s="3"/>
      <c r="Y11" s="3"/>
      <c r="Z11" s="3">
        <f t="shared" si="0"/>
        <v>7.4</v>
      </c>
      <c r="AA11" s="3">
        <f t="shared" si="1"/>
        <v>5</v>
      </c>
      <c r="AB11" s="3">
        <f t="shared" si="2"/>
        <v>2.8500000000000005</v>
      </c>
      <c r="AC11" s="3">
        <f t="shared" si="3"/>
        <v>1.63</v>
      </c>
      <c r="AD11" s="4" t="str">
        <f t="shared" si="4"/>
        <v>Hoàn thành xuất sắc</v>
      </c>
    </row>
    <row r="12" spans="1:30" x14ac:dyDescent="0.25">
      <c r="A12" s="2">
        <v>6</v>
      </c>
      <c r="B12" s="15" t="s">
        <v>12</v>
      </c>
      <c r="C12" s="20" t="s">
        <v>13</v>
      </c>
      <c r="D12" s="3">
        <v>1</v>
      </c>
      <c r="E12" s="3"/>
      <c r="F12" s="3"/>
      <c r="G12" s="3"/>
      <c r="H12" s="3">
        <v>1</v>
      </c>
      <c r="I12" s="3"/>
      <c r="J12" s="3">
        <v>1</v>
      </c>
      <c r="K12" s="3"/>
      <c r="L12" s="3"/>
      <c r="M12" s="3"/>
      <c r="N12" s="3"/>
      <c r="O12" s="3"/>
      <c r="P12" s="3"/>
      <c r="Q12" s="3">
        <v>1</v>
      </c>
      <c r="R12" s="3"/>
      <c r="S12" s="3"/>
      <c r="T12" s="3">
        <v>2</v>
      </c>
      <c r="U12" s="3"/>
      <c r="V12" s="3"/>
      <c r="W12" s="3"/>
      <c r="X12" s="3"/>
      <c r="Y12" s="3"/>
      <c r="Z12" s="3">
        <f t="shared" si="0"/>
        <v>6.1999999999999993</v>
      </c>
      <c r="AA12" s="3">
        <f t="shared" si="1"/>
        <v>12</v>
      </c>
      <c r="AB12" s="3">
        <f t="shared" si="2"/>
        <v>1.6499999999999995</v>
      </c>
      <c r="AC12" s="3">
        <f t="shared" si="3"/>
        <v>1.36</v>
      </c>
      <c r="AD12" s="4" t="str">
        <f t="shared" si="4"/>
        <v>Hoàn thành xuất sắc</v>
      </c>
    </row>
    <row r="13" spans="1:30" x14ac:dyDescent="0.25">
      <c r="A13" s="2">
        <v>7</v>
      </c>
      <c r="B13" s="15" t="s">
        <v>14</v>
      </c>
      <c r="C13" s="20" t="s">
        <v>13</v>
      </c>
      <c r="D13" s="3">
        <v>1</v>
      </c>
      <c r="E13" s="3"/>
      <c r="F13" s="3"/>
      <c r="G13" s="3"/>
      <c r="H13" s="3"/>
      <c r="I13" s="3"/>
      <c r="J13" s="3">
        <v>1</v>
      </c>
      <c r="K13" s="3"/>
      <c r="L13" s="3"/>
      <c r="M13" s="3"/>
      <c r="N13" s="3"/>
      <c r="O13" s="3"/>
      <c r="P13" s="3"/>
      <c r="Q13" s="3">
        <v>1</v>
      </c>
      <c r="R13" s="3"/>
      <c r="S13" s="3"/>
      <c r="T13" s="3">
        <v>2</v>
      </c>
      <c r="U13" s="3"/>
      <c r="V13" s="3"/>
      <c r="W13" s="3"/>
      <c r="X13" s="3"/>
      <c r="Y13" s="3"/>
      <c r="Z13" s="3">
        <f t="shared" si="0"/>
        <v>5.4</v>
      </c>
      <c r="AA13" s="3">
        <f t="shared" si="1"/>
        <v>15</v>
      </c>
      <c r="AB13" s="3">
        <f t="shared" si="2"/>
        <v>0.85000000000000053</v>
      </c>
      <c r="AC13" s="3">
        <f t="shared" si="3"/>
        <v>1.19</v>
      </c>
      <c r="AD13" s="4" t="str">
        <f t="shared" si="4"/>
        <v>Hoàn thành xuất sắc</v>
      </c>
    </row>
    <row r="14" spans="1:30" x14ac:dyDescent="0.25">
      <c r="A14" s="2">
        <v>8</v>
      </c>
      <c r="B14" s="15" t="s">
        <v>63</v>
      </c>
      <c r="C14" s="20" t="s">
        <v>15</v>
      </c>
      <c r="D14" s="3">
        <v>1</v>
      </c>
      <c r="E14" s="3"/>
      <c r="F14" s="3"/>
      <c r="G14" s="3"/>
      <c r="H14" s="3">
        <v>1</v>
      </c>
      <c r="I14" s="3"/>
      <c r="J14" s="3">
        <v>1</v>
      </c>
      <c r="K14" s="3">
        <v>1</v>
      </c>
      <c r="L14" s="3"/>
      <c r="M14" s="3"/>
      <c r="N14" s="3"/>
      <c r="O14" s="3"/>
      <c r="P14" s="3">
        <v>1</v>
      </c>
      <c r="Q14" s="3">
        <v>1</v>
      </c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>
        <f t="shared" si="0"/>
        <v>8.8000000000000007</v>
      </c>
      <c r="AA14" s="3">
        <f t="shared" si="1"/>
        <v>4</v>
      </c>
      <c r="AB14" s="3">
        <f t="shared" si="2"/>
        <v>4.2500000000000009</v>
      </c>
      <c r="AC14" s="3">
        <f t="shared" si="3"/>
        <v>1.93</v>
      </c>
      <c r="AD14" s="4" t="str">
        <f t="shared" si="4"/>
        <v>Hoàn thành xuất sắc</v>
      </c>
    </row>
    <row r="15" spans="1:30" x14ac:dyDescent="0.25">
      <c r="A15" s="5">
        <v>9</v>
      </c>
      <c r="B15" s="15" t="s">
        <v>16</v>
      </c>
      <c r="C15" s="20" t="s">
        <v>17</v>
      </c>
      <c r="D15" s="3">
        <v>1</v>
      </c>
      <c r="E15" s="3"/>
      <c r="F15" s="3"/>
      <c r="G15" s="3"/>
      <c r="H15" s="3"/>
      <c r="I15" s="3"/>
      <c r="J15" s="3">
        <v>1</v>
      </c>
      <c r="K15" s="3"/>
      <c r="L15" s="3"/>
      <c r="M15" s="3"/>
      <c r="N15" s="3"/>
      <c r="O15" s="3"/>
      <c r="P15" s="3"/>
      <c r="Q15" s="3"/>
      <c r="R15" s="3">
        <v>1</v>
      </c>
      <c r="S15" s="3"/>
      <c r="T15" s="3"/>
      <c r="U15" s="3"/>
      <c r="V15" s="3"/>
      <c r="W15" s="3"/>
      <c r="X15" s="3"/>
      <c r="Y15" s="3"/>
      <c r="Z15" s="3">
        <f t="shared" si="0"/>
        <v>3</v>
      </c>
      <c r="AA15" s="3">
        <f t="shared" si="1"/>
        <v>23</v>
      </c>
      <c r="AB15" s="3">
        <f t="shared" si="2"/>
        <v>-1.5499999999999998</v>
      </c>
      <c r="AC15" s="3">
        <f t="shared" si="3"/>
        <v>0.66</v>
      </c>
      <c r="AD15" s="4" t="str">
        <f t="shared" si="4"/>
        <v>Hoàn thành xuất sắc</v>
      </c>
    </row>
    <row r="16" spans="1:30" x14ac:dyDescent="0.25">
      <c r="A16" s="2">
        <v>10</v>
      </c>
      <c r="B16" s="15" t="s">
        <v>18</v>
      </c>
      <c r="C16" s="20" t="s">
        <v>7</v>
      </c>
      <c r="D16" s="3">
        <v>1</v>
      </c>
      <c r="E16" s="3"/>
      <c r="F16" s="3">
        <v>1</v>
      </c>
      <c r="G16" s="3"/>
      <c r="H16" s="3"/>
      <c r="I16" s="3"/>
      <c r="J16" s="3">
        <v>1</v>
      </c>
      <c r="K16" s="3">
        <v>1</v>
      </c>
      <c r="L16" s="3"/>
      <c r="M16" s="3"/>
      <c r="N16" s="3"/>
      <c r="O16" s="3"/>
      <c r="P16" s="3"/>
      <c r="Q16" s="3">
        <v>1</v>
      </c>
      <c r="R16" s="3"/>
      <c r="S16" s="3"/>
      <c r="T16" s="3">
        <v>2</v>
      </c>
      <c r="U16" s="3"/>
      <c r="V16" s="3"/>
      <c r="W16" s="3"/>
      <c r="X16" s="3"/>
      <c r="Y16" s="3"/>
      <c r="Z16" s="3">
        <f t="shared" si="0"/>
        <v>6.8000000000000007</v>
      </c>
      <c r="AA16" s="3">
        <f t="shared" si="1"/>
        <v>9</v>
      </c>
      <c r="AB16" s="3">
        <f t="shared" si="2"/>
        <v>2.2500000000000009</v>
      </c>
      <c r="AC16" s="3">
        <f t="shared" si="3"/>
        <v>1.49</v>
      </c>
      <c r="AD16" s="4" t="str">
        <f t="shared" si="4"/>
        <v>Hoàn thành xuất sắc</v>
      </c>
    </row>
    <row r="17" spans="1:30" x14ac:dyDescent="0.25">
      <c r="A17" s="2">
        <v>11</v>
      </c>
      <c r="B17" s="18" t="s">
        <v>19</v>
      </c>
      <c r="C17" s="22" t="s">
        <v>15</v>
      </c>
      <c r="D17" s="3">
        <v>1</v>
      </c>
      <c r="E17" s="3"/>
      <c r="F17" s="3"/>
      <c r="G17" s="3"/>
      <c r="H17" s="3"/>
      <c r="I17" s="3">
        <v>1</v>
      </c>
      <c r="J17" s="3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>
        <v>2</v>
      </c>
      <c r="V17" s="3"/>
      <c r="W17" s="3"/>
      <c r="X17" s="3">
        <v>2</v>
      </c>
      <c r="Y17" s="3"/>
      <c r="Z17" s="3">
        <f t="shared" si="0"/>
        <v>7</v>
      </c>
      <c r="AA17" s="3">
        <f t="shared" si="1"/>
        <v>7</v>
      </c>
      <c r="AB17" s="3">
        <f t="shared" si="2"/>
        <v>2.4500000000000002</v>
      </c>
      <c r="AC17" s="3">
        <f t="shared" si="3"/>
        <v>1.54</v>
      </c>
      <c r="AD17" s="4" t="str">
        <f t="shared" si="4"/>
        <v>Hoàn thành xuất sắc</v>
      </c>
    </row>
    <row r="18" spans="1:30" ht="15.75" x14ac:dyDescent="0.25">
      <c r="A18" s="2">
        <v>12</v>
      </c>
      <c r="B18" s="19" t="s">
        <v>20</v>
      </c>
      <c r="C18" s="23" t="s">
        <v>21</v>
      </c>
      <c r="D18" s="3">
        <v>1</v>
      </c>
      <c r="E18" s="3"/>
      <c r="F18" s="3"/>
      <c r="G18" s="3"/>
      <c r="H18" s="3"/>
      <c r="I18" s="3">
        <v>1</v>
      </c>
      <c r="J18" s="3">
        <v>1</v>
      </c>
      <c r="K18" s="3"/>
      <c r="L18" s="3"/>
      <c r="M18" s="3"/>
      <c r="N18" s="3"/>
      <c r="O18" s="3"/>
      <c r="P18" s="3"/>
      <c r="Q18" s="3">
        <v>1</v>
      </c>
      <c r="R18" s="3">
        <v>1</v>
      </c>
      <c r="S18" s="3">
        <v>1</v>
      </c>
      <c r="T18" s="3">
        <v>2</v>
      </c>
      <c r="U18" s="3"/>
      <c r="V18" s="3"/>
      <c r="W18" s="3">
        <v>1</v>
      </c>
      <c r="X18" s="3">
        <v>2</v>
      </c>
      <c r="Y18" s="3">
        <v>1</v>
      </c>
      <c r="Z18" s="3">
        <f t="shared" si="0"/>
        <v>12.4</v>
      </c>
      <c r="AA18" s="3">
        <f t="shared" si="1"/>
        <v>1</v>
      </c>
      <c r="AB18" s="3">
        <f t="shared" si="2"/>
        <v>7.8500000000000005</v>
      </c>
      <c r="AC18" s="3">
        <f t="shared" si="3"/>
        <v>2.73</v>
      </c>
      <c r="AD18" s="4" t="str">
        <f t="shared" si="4"/>
        <v>Hoàn thành xuất sắc</v>
      </c>
    </row>
    <row r="19" spans="1:30" x14ac:dyDescent="0.25">
      <c r="A19" s="1">
        <v>13</v>
      </c>
      <c r="B19" s="16" t="s">
        <v>22</v>
      </c>
      <c r="C19" s="21" t="s">
        <v>15</v>
      </c>
      <c r="D19" s="3"/>
      <c r="E19" s="3"/>
      <c r="F19" s="3"/>
      <c r="G19" s="3"/>
      <c r="H19" s="3"/>
      <c r="I19" s="3"/>
      <c r="J19" s="3">
        <v>1</v>
      </c>
      <c r="K19" s="3"/>
      <c r="L19" s="3"/>
      <c r="M19" s="3"/>
      <c r="N19" s="3"/>
      <c r="O19" s="3"/>
      <c r="P19" s="3"/>
      <c r="Q19" s="3">
        <v>2</v>
      </c>
      <c r="R19" s="3"/>
      <c r="S19" s="3"/>
      <c r="T19" s="3"/>
      <c r="U19" s="3"/>
      <c r="V19" s="3"/>
      <c r="W19" s="3"/>
      <c r="X19" s="3">
        <v>2</v>
      </c>
      <c r="Y19" s="3"/>
      <c r="Z19" s="3">
        <f t="shared" si="0"/>
        <v>5</v>
      </c>
      <c r="AA19" s="3">
        <f t="shared" si="1"/>
        <v>16</v>
      </c>
      <c r="AB19" s="3">
        <f t="shared" si="2"/>
        <v>0.45000000000000018</v>
      </c>
      <c r="AC19" s="3">
        <f t="shared" si="3"/>
        <v>1.1000000000000001</v>
      </c>
      <c r="AD19" s="4" t="str">
        <f t="shared" si="4"/>
        <v>Hoàn thành xuất sắc</v>
      </c>
    </row>
    <row r="20" spans="1:30" x14ac:dyDescent="0.25">
      <c r="A20" s="2">
        <v>14</v>
      </c>
      <c r="B20" s="16" t="s">
        <v>23</v>
      </c>
      <c r="C20" s="21" t="s">
        <v>24</v>
      </c>
      <c r="D20" s="3">
        <v>1</v>
      </c>
      <c r="E20" s="3"/>
      <c r="F20" s="3"/>
      <c r="G20" s="3"/>
      <c r="H20" s="3">
        <v>1</v>
      </c>
      <c r="I20" s="3">
        <v>1</v>
      </c>
      <c r="J20" s="3">
        <v>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2</v>
      </c>
      <c r="V20" s="3"/>
      <c r="W20" s="3"/>
      <c r="X20" s="3"/>
      <c r="Y20" s="3"/>
      <c r="Z20" s="3">
        <f t="shared" si="0"/>
        <v>5.8</v>
      </c>
      <c r="AA20" s="3">
        <f t="shared" si="1"/>
        <v>13</v>
      </c>
      <c r="AB20" s="3">
        <f t="shared" si="2"/>
        <v>1.25</v>
      </c>
      <c r="AC20" s="3">
        <f t="shared" si="3"/>
        <v>1.27</v>
      </c>
      <c r="AD20" s="4" t="str">
        <f t="shared" si="4"/>
        <v>Hoàn thành xuất sắc</v>
      </c>
    </row>
    <row r="21" spans="1:30" x14ac:dyDescent="0.25">
      <c r="A21" s="2">
        <v>15</v>
      </c>
      <c r="B21" s="16" t="s">
        <v>25</v>
      </c>
      <c r="C21" s="21" t="s">
        <v>24</v>
      </c>
      <c r="D21" s="3">
        <v>1</v>
      </c>
      <c r="E21" s="3"/>
      <c r="F21" s="3"/>
      <c r="G21" s="3"/>
      <c r="H21" s="3"/>
      <c r="I21" s="3">
        <v>1</v>
      </c>
      <c r="J21" s="3">
        <v>1</v>
      </c>
      <c r="K21" s="3"/>
      <c r="L21" s="3"/>
      <c r="M21" s="3"/>
      <c r="N21" s="3"/>
      <c r="O21" s="3"/>
      <c r="P21" s="3"/>
      <c r="Q21" s="3"/>
      <c r="R21" s="3">
        <v>1</v>
      </c>
      <c r="S21" s="3">
        <v>1</v>
      </c>
      <c r="T21" s="3"/>
      <c r="U21" s="3">
        <v>2</v>
      </c>
      <c r="V21" s="3"/>
      <c r="W21" s="3"/>
      <c r="X21" s="3"/>
      <c r="Y21" s="3"/>
      <c r="Z21" s="3">
        <f t="shared" si="0"/>
        <v>7</v>
      </c>
      <c r="AA21" s="3">
        <f t="shared" si="1"/>
        <v>7</v>
      </c>
      <c r="AB21" s="3">
        <f t="shared" si="2"/>
        <v>2.4500000000000002</v>
      </c>
      <c r="AC21" s="3">
        <f t="shared" si="3"/>
        <v>1.54</v>
      </c>
      <c r="AD21" s="4" t="str">
        <f t="shared" si="4"/>
        <v>Hoàn thành xuất sắc</v>
      </c>
    </row>
    <row r="22" spans="1:30" x14ac:dyDescent="0.25">
      <c r="A22" s="6">
        <v>16</v>
      </c>
      <c r="B22" s="15" t="s">
        <v>26</v>
      </c>
      <c r="C22" s="20" t="s">
        <v>11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>
        <f t="shared" si="0"/>
        <v>0</v>
      </c>
      <c r="AA22" s="3">
        <f t="shared" si="1"/>
        <v>28</v>
      </c>
      <c r="AB22" s="3">
        <f t="shared" si="2"/>
        <v>-4.55</v>
      </c>
      <c r="AC22" s="3">
        <f t="shared" si="3"/>
        <v>0</v>
      </c>
      <c r="AD22" s="4" t="str">
        <f t="shared" si="4"/>
        <v>Không hoàn thành</v>
      </c>
    </row>
    <row r="23" spans="1:30" x14ac:dyDescent="0.25">
      <c r="A23" s="1">
        <v>17</v>
      </c>
      <c r="B23" s="15" t="s">
        <v>27</v>
      </c>
      <c r="C23" s="20" t="s">
        <v>28</v>
      </c>
      <c r="D23" s="3">
        <v>1</v>
      </c>
      <c r="E23" s="3"/>
      <c r="F23" s="3"/>
      <c r="G23" s="3"/>
      <c r="H23" s="3"/>
      <c r="I23" s="3"/>
      <c r="J23" s="3">
        <v>1</v>
      </c>
      <c r="K23" s="3"/>
      <c r="L23" s="3"/>
      <c r="M23" s="3"/>
      <c r="N23" s="3"/>
      <c r="O23" s="3"/>
      <c r="P23" s="3"/>
      <c r="Q23" s="3"/>
      <c r="R23" s="3">
        <v>1</v>
      </c>
      <c r="S23" s="3"/>
      <c r="T23" s="3"/>
      <c r="U23" s="3"/>
      <c r="V23" s="3"/>
      <c r="W23" s="3"/>
      <c r="X23" s="3">
        <v>2</v>
      </c>
      <c r="Y23" s="3"/>
      <c r="Z23" s="3">
        <f t="shared" si="0"/>
        <v>5</v>
      </c>
      <c r="AA23" s="3">
        <f t="shared" si="1"/>
        <v>16</v>
      </c>
      <c r="AB23" s="3">
        <f t="shared" si="2"/>
        <v>0.45000000000000018</v>
      </c>
      <c r="AC23" s="3">
        <f t="shared" si="3"/>
        <v>1.1000000000000001</v>
      </c>
      <c r="AD23" s="4" t="str">
        <f t="shared" si="4"/>
        <v>Hoàn thành xuất sắc</v>
      </c>
    </row>
    <row r="24" spans="1:30" x14ac:dyDescent="0.25">
      <c r="A24" s="2">
        <v>18</v>
      </c>
      <c r="B24" s="15" t="s">
        <v>29</v>
      </c>
      <c r="C24" s="20" t="s">
        <v>15</v>
      </c>
      <c r="D24" s="3">
        <v>1</v>
      </c>
      <c r="E24" s="3"/>
      <c r="F24" s="3"/>
      <c r="G24" s="3"/>
      <c r="H24" s="3"/>
      <c r="I24" s="3"/>
      <c r="J24" s="3">
        <v>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>
        <v>2</v>
      </c>
      <c r="V24" s="3"/>
      <c r="W24" s="3"/>
      <c r="X24" s="3"/>
      <c r="Y24" s="3"/>
      <c r="Z24" s="3">
        <f t="shared" si="0"/>
        <v>4</v>
      </c>
      <c r="AA24" s="3">
        <f t="shared" si="1"/>
        <v>19</v>
      </c>
      <c r="AB24" s="3">
        <f t="shared" si="2"/>
        <v>-0.54999999999999982</v>
      </c>
      <c r="AC24" s="3">
        <f t="shared" si="3"/>
        <v>0.88</v>
      </c>
      <c r="AD24" s="4" t="str">
        <f t="shared" si="4"/>
        <v>Hoàn thành xuất sắc</v>
      </c>
    </row>
    <row r="25" spans="1:30" x14ac:dyDescent="0.25">
      <c r="A25" s="2">
        <v>19</v>
      </c>
      <c r="B25" s="15" t="s">
        <v>30</v>
      </c>
      <c r="C25" s="20" t="s">
        <v>15</v>
      </c>
      <c r="D25" s="3"/>
      <c r="E25" s="3"/>
      <c r="F25" s="3"/>
      <c r="G25" s="3"/>
      <c r="H25" s="3"/>
      <c r="I25" s="3"/>
      <c r="J25" s="3">
        <v>1</v>
      </c>
      <c r="K25" s="3"/>
      <c r="L25" s="3"/>
      <c r="M25" s="3"/>
      <c r="N25" s="3"/>
      <c r="O25" s="3"/>
      <c r="P25" s="3"/>
      <c r="Q25" s="3"/>
      <c r="R25" s="3"/>
      <c r="S25" s="3">
        <v>1.5</v>
      </c>
      <c r="T25" s="3">
        <v>2.5</v>
      </c>
      <c r="U25" s="3"/>
      <c r="V25" s="3"/>
      <c r="W25" s="3"/>
      <c r="X25" s="3"/>
      <c r="Y25" s="3"/>
      <c r="Z25" s="3">
        <f t="shared" si="0"/>
        <v>5.5</v>
      </c>
      <c r="AA25" s="3">
        <f t="shared" si="1"/>
        <v>14</v>
      </c>
      <c r="AB25" s="3">
        <f t="shared" si="2"/>
        <v>0.95000000000000018</v>
      </c>
      <c r="AC25" s="3">
        <f t="shared" si="3"/>
        <v>1.21</v>
      </c>
      <c r="AD25" s="4" t="str">
        <f t="shared" si="4"/>
        <v>Hoàn thành xuất sắc</v>
      </c>
    </row>
    <row r="26" spans="1:30" x14ac:dyDescent="0.25">
      <c r="A26" s="2">
        <v>20</v>
      </c>
      <c r="B26" s="15" t="s">
        <v>31</v>
      </c>
      <c r="C26" s="20" t="s">
        <v>24</v>
      </c>
      <c r="D26" s="3">
        <v>1</v>
      </c>
      <c r="E26" s="3"/>
      <c r="F26" s="3"/>
      <c r="G26" s="3"/>
      <c r="H26" s="3">
        <v>1</v>
      </c>
      <c r="I26" s="3"/>
      <c r="J26" s="3">
        <v>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>
        <f t="shared" si="0"/>
        <v>2.8</v>
      </c>
      <c r="AA26" s="3">
        <f t="shared" si="1"/>
        <v>26</v>
      </c>
      <c r="AB26" s="3">
        <f t="shared" si="2"/>
        <v>-1.75</v>
      </c>
      <c r="AC26" s="3">
        <f t="shared" si="3"/>
        <v>0.62</v>
      </c>
      <c r="AD26" s="4" t="str">
        <f t="shared" si="4"/>
        <v>Hoàn thành xuất sắc</v>
      </c>
    </row>
    <row r="27" spans="1:30" x14ac:dyDescent="0.25">
      <c r="A27" s="1">
        <v>21</v>
      </c>
      <c r="B27" s="17" t="s">
        <v>34</v>
      </c>
      <c r="C27" s="24" t="s">
        <v>32</v>
      </c>
      <c r="D27" s="3"/>
      <c r="E27" s="3"/>
      <c r="F27" s="3"/>
      <c r="G27" s="3"/>
      <c r="H27" s="3"/>
      <c r="I27" s="3"/>
      <c r="J27" s="3">
        <v>1</v>
      </c>
      <c r="K27" s="3"/>
      <c r="L27" s="3"/>
      <c r="M27" s="3"/>
      <c r="N27" s="3"/>
      <c r="O27" s="3"/>
      <c r="P27" s="3"/>
      <c r="Q27" s="3"/>
      <c r="R27" s="3"/>
      <c r="S27" s="3">
        <v>1</v>
      </c>
      <c r="T27" s="3"/>
      <c r="U27" s="3">
        <v>1</v>
      </c>
      <c r="V27" s="3"/>
      <c r="W27" s="3"/>
      <c r="X27" s="3"/>
      <c r="Y27" s="3"/>
      <c r="Z27" s="3">
        <f t="shared" si="0"/>
        <v>3</v>
      </c>
      <c r="AA27" s="3">
        <f t="shared" si="1"/>
        <v>23</v>
      </c>
      <c r="AB27" s="3">
        <f t="shared" si="2"/>
        <v>-1.5499999999999998</v>
      </c>
      <c r="AC27" s="3">
        <f t="shared" si="3"/>
        <v>0.66</v>
      </c>
      <c r="AD27" s="4" t="str">
        <f t="shared" si="4"/>
        <v>Hoàn thành xuất sắc</v>
      </c>
    </row>
    <row r="28" spans="1:30" ht="15.75" x14ac:dyDescent="0.25">
      <c r="A28" s="2">
        <v>22</v>
      </c>
      <c r="B28" s="19" t="s">
        <v>66</v>
      </c>
      <c r="C28" s="23" t="s">
        <v>21</v>
      </c>
      <c r="D28" s="3">
        <v>1</v>
      </c>
      <c r="E28" s="3"/>
      <c r="F28" s="3"/>
      <c r="G28" s="3"/>
      <c r="H28" s="3"/>
      <c r="I28" s="3">
        <v>1</v>
      </c>
      <c r="J28" s="3">
        <v>1</v>
      </c>
      <c r="K28" s="3"/>
      <c r="L28" s="3"/>
      <c r="M28" s="3"/>
      <c r="N28" s="3"/>
      <c r="O28" s="3"/>
      <c r="P28" s="3"/>
      <c r="Q28" s="3">
        <v>1</v>
      </c>
      <c r="R28" s="3">
        <v>1</v>
      </c>
      <c r="S28" s="3">
        <v>1</v>
      </c>
      <c r="T28" s="3">
        <v>0</v>
      </c>
      <c r="U28" s="3">
        <v>2</v>
      </c>
      <c r="V28" s="3"/>
      <c r="W28" s="3">
        <v>1</v>
      </c>
      <c r="X28" s="3"/>
      <c r="Y28" s="3"/>
      <c r="Z28" s="3">
        <f t="shared" si="0"/>
        <v>9</v>
      </c>
      <c r="AA28" s="3">
        <f t="shared" si="1"/>
        <v>2</v>
      </c>
      <c r="AB28" s="3">
        <f t="shared" si="2"/>
        <v>4.45</v>
      </c>
      <c r="AC28" s="3">
        <f t="shared" si="3"/>
        <v>1.98</v>
      </c>
      <c r="AD28" s="4" t="str">
        <f t="shared" si="4"/>
        <v>Hoàn thành xuất sắc</v>
      </c>
    </row>
    <row r="29" spans="1:30" x14ac:dyDescent="0.25">
      <c r="A29" s="2">
        <v>23</v>
      </c>
      <c r="B29" s="15" t="s">
        <v>33</v>
      </c>
      <c r="C29" s="20" t="s">
        <v>17</v>
      </c>
      <c r="D29" s="3"/>
      <c r="E29" s="3"/>
      <c r="F29" s="3"/>
      <c r="G29" s="3"/>
      <c r="H29" s="3"/>
      <c r="I29" s="3"/>
      <c r="J29" s="3">
        <v>1</v>
      </c>
      <c r="K29" s="3">
        <v>1</v>
      </c>
      <c r="L29" s="3"/>
      <c r="M29" s="3"/>
      <c r="N29" s="3"/>
      <c r="O29" s="3"/>
      <c r="P29" s="3">
        <v>1</v>
      </c>
      <c r="Q29" s="3"/>
      <c r="R29" s="3"/>
      <c r="S29" s="3"/>
      <c r="T29" s="3">
        <v>2</v>
      </c>
      <c r="U29" s="3"/>
      <c r="V29" s="3"/>
      <c r="W29" s="3"/>
      <c r="X29" s="3">
        <v>2</v>
      </c>
      <c r="Y29" s="3"/>
      <c r="Z29" s="3">
        <f t="shared" si="0"/>
        <v>7.4</v>
      </c>
      <c r="AA29" s="3">
        <f t="shared" si="1"/>
        <v>5</v>
      </c>
      <c r="AB29" s="3">
        <f t="shared" si="2"/>
        <v>2.8500000000000005</v>
      </c>
      <c r="AC29" s="3">
        <f t="shared" si="3"/>
        <v>1.63</v>
      </c>
      <c r="AD29" s="4" t="str">
        <f t="shared" si="4"/>
        <v>Hoàn thành xuất sắc</v>
      </c>
    </row>
    <row r="30" spans="1:30" ht="15.75" x14ac:dyDescent="0.25">
      <c r="A30" s="2">
        <v>24</v>
      </c>
      <c r="B30" s="19" t="s">
        <v>35</v>
      </c>
      <c r="C30" s="23" t="s">
        <v>36</v>
      </c>
      <c r="D30" s="3">
        <v>1</v>
      </c>
      <c r="E30" s="3"/>
      <c r="F30" s="3"/>
      <c r="G30" s="3"/>
      <c r="H30" s="3"/>
      <c r="I30" s="3">
        <v>1</v>
      </c>
      <c r="J30" s="3">
        <v>1</v>
      </c>
      <c r="K30" s="3"/>
      <c r="L30" s="3"/>
      <c r="M30" s="3"/>
      <c r="N30" s="3"/>
      <c r="O30" s="3"/>
      <c r="P30" s="3"/>
      <c r="Q30" s="3"/>
      <c r="R30" s="3"/>
      <c r="S30" s="3">
        <v>1</v>
      </c>
      <c r="T30" s="3">
        <v>2</v>
      </c>
      <c r="U30" s="3"/>
      <c r="V30" s="3"/>
      <c r="W30" s="3"/>
      <c r="X30" s="3"/>
      <c r="Y30" s="3"/>
      <c r="Z30" s="3">
        <f t="shared" si="0"/>
        <v>6.4</v>
      </c>
      <c r="AA30" s="3">
        <f t="shared" si="1"/>
        <v>11</v>
      </c>
      <c r="AB30" s="3">
        <f t="shared" si="2"/>
        <v>1.8500000000000005</v>
      </c>
      <c r="AC30" s="3">
        <f t="shared" si="3"/>
        <v>1.41</v>
      </c>
      <c r="AD30" s="4" t="str">
        <f t="shared" si="4"/>
        <v>Hoàn thành xuất sắc</v>
      </c>
    </row>
    <row r="31" spans="1:30" ht="15.75" x14ac:dyDescent="0.25">
      <c r="A31" s="2">
        <v>25</v>
      </c>
      <c r="B31" s="19" t="s">
        <v>52</v>
      </c>
      <c r="C31" s="23" t="s">
        <v>7</v>
      </c>
      <c r="D31" s="3">
        <v>1</v>
      </c>
      <c r="E31" s="3"/>
      <c r="F31" s="3">
        <v>1</v>
      </c>
      <c r="G31" s="3"/>
      <c r="H31" s="3"/>
      <c r="I31" s="3"/>
      <c r="J31" s="3">
        <v>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f t="shared" si="0"/>
        <v>2.4</v>
      </c>
      <c r="AA31" s="3">
        <f t="shared" si="1"/>
        <v>27</v>
      </c>
      <c r="AB31" s="3">
        <f t="shared" si="2"/>
        <v>-2.15</v>
      </c>
      <c r="AC31" s="3">
        <f t="shared" si="3"/>
        <v>0.53</v>
      </c>
      <c r="AD31" s="4" t="str">
        <f t="shared" si="4"/>
        <v>Hoàn thành xuất sắc</v>
      </c>
    </row>
    <row r="32" spans="1:30" ht="15.75" x14ac:dyDescent="0.25">
      <c r="A32" s="2">
        <v>26</v>
      </c>
      <c r="B32" s="19" t="s">
        <v>67</v>
      </c>
      <c r="C32" s="23" t="s">
        <v>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>
        <v>1</v>
      </c>
      <c r="R32" s="3"/>
      <c r="S32" s="3"/>
      <c r="T32" s="3"/>
      <c r="U32" s="3"/>
      <c r="V32" s="3"/>
      <c r="W32" s="3"/>
      <c r="X32" s="3">
        <v>2</v>
      </c>
      <c r="Y32" s="3"/>
      <c r="Z32" s="3">
        <f t="shared" si="0"/>
        <v>3</v>
      </c>
      <c r="AA32" s="3">
        <f t="shared" si="1"/>
        <v>23</v>
      </c>
      <c r="AB32" s="3">
        <f t="shared" si="2"/>
        <v>-1.5499999999999998</v>
      </c>
      <c r="AC32" s="3">
        <f t="shared" si="3"/>
        <v>0.66</v>
      </c>
      <c r="AD32" s="4" t="str">
        <f t="shared" ref="AD32" si="5">IF(AC32&lt;0.3,"Không hoàn thành",IF(AC32&lt;=0.4,"Hoàn thành",IF(AC32&lt;0.5,"Hoàn thành tốt","Hoàn thành xuất sắc")))</f>
        <v>Hoàn thành xuất sắc</v>
      </c>
    </row>
    <row r="33" spans="1:30" ht="15.75" x14ac:dyDescent="0.25">
      <c r="A33" s="2">
        <v>27</v>
      </c>
      <c r="B33" s="19" t="s">
        <v>37</v>
      </c>
      <c r="C33" s="23" t="s">
        <v>5</v>
      </c>
      <c r="D33" s="3">
        <v>1</v>
      </c>
      <c r="E33" s="3"/>
      <c r="F33" s="3"/>
      <c r="G33" s="3"/>
      <c r="H33" s="3">
        <v>1</v>
      </c>
      <c r="I33" s="3"/>
      <c r="J33" s="3">
        <v>1</v>
      </c>
      <c r="K33" s="3">
        <v>1</v>
      </c>
      <c r="L33" s="3"/>
      <c r="M33" s="3"/>
      <c r="N33" s="3"/>
      <c r="O33" s="3"/>
      <c r="P33" s="3">
        <v>1</v>
      </c>
      <c r="Q33" s="3"/>
      <c r="R33" s="3"/>
      <c r="S33" s="3"/>
      <c r="T33" s="3"/>
      <c r="U33" s="3"/>
      <c r="V33" s="3">
        <v>1</v>
      </c>
      <c r="W33" s="3">
        <v>1</v>
      </c>
      <c r="X33" s="3"/>
      <c r="Y33" s="3"/>
      <c r="Z33" s="3">
        <f t="shared" si="0"/>
        <v>6.8</v>
      </c>
      <c r="AA33" s="3">
        <f t="shared" si="1"/>
        <v>10</v>
      </c>
      <c r="AB33" s="3">
        <f t="shared" si="2"/>
        <v>2.25</v>
      </c>
      <c r="AC33" s="3">
        <f t="shared" si="3"/>
        <v>1.49</v>
      </c>
      <c r="AD33" s="4" t="str">
        <f t="shared" si="4"/>
        <v>Hoàn thành xuất sắc</v>
      </c>
    </row>
    <row r="34" spans="1:30" ht="15.75" x14ac:dyDescent="0.25">
      <c r="A34" s="2">
        <v>28</v>
      </c>
      <c r="B34" s="19" t="s">
        <v>38</v>
      </c>
      <c r="C34" s="23" t="s">
        <v>28</v>
      </c>
      <c r="D34" s="3">
        <v>1</v>
      </c>
      <c r="E34" s="3"/>
      <c r="F34" s="3"/>
      <c r="G34" s="3"/>
      <c r="H34" s="3">
        <v>1</v>
      </c>
      <c r="I34" s="3">
        <v>1</v>
      </c>
      <c r="J34" s="3">
        <v>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>
        <f t="shared" si="0"/>
        <v>3.8</v>
      </c>
      <c r="AA34" s="3">
        <f t="shared" si="1"/>
        <v>20</v>
      </c>
      <c r="AB34" s="3">
        <f t="shared" si="2"/>
        <v>-0.75</v>
      </c>
      <c r="AC34" s="3">
        <f t="shared" si="3"/>
        <v>0.84</v>
      </c>
      <c r="AD34" s="4" t="str">
        <f t="shared" si="4"/>
        <v>Hoàn thành xuất sắc</v>
      </c>
    </row>
  </sheetData>
  <mergeCells count="13">
    <mergeCell ref="Z4:Z6"/>
    <mergeCell ref="AD4:AD6"/>
    <mergeCell ref="B1:AC2"/>
    <mergeCell ref="AC4:AC6"/>
    <mergeCell ref="AB5:AB6"/>
    <mergeCell ref="T4:U4"/>
    <mergeCell ref="AA4:AA6"/>
    <mergeCell ref="A6:C6"/>
    <mergeCell ref="A4:A5"/>
    <mergeCell ref="B4:B5"/>
    <mergeCell ref="C4:C5"/>
    <mergeCell ref="K4:P4"/>
    <mergeCell ref="D4:I4"/>
  </mergeCells>
  <pageMargins left="0.7" right="0.7" top="0.75" bottom="0.75" header="0.3" footer="0.3"/>
  <pageSetup paperSize="9" scale="3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Thai Trung</dc:creator>
  <cp:lastModifiedBy>Nguyen Thai Trung</cp:lastModifiedBy>
  <cp:lastPrinted>2019-12-17T22:07:44Z</cp:lastPrinted>
  <dcterms:created xsi:type="dcterms:W3CDTF">2015-06-05T18:17:20Z</dcterms:created>
  <dcterms:modified xsi:type="dcterms:W3CDTF">2019-12-18T03:46:18Z</dcterms:modified>
</cp:coreProperties>
</file>