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480" yWindow="90" windowWidth="5715" windowHeight="7755" firstSheet="1" activeTab="5"/>
  </bookViews>
  <sheets>
    <sheet name="DS HS thi lại - 1718" sheetId="1" state="hidden" r:id="rId1"/>
    <sheet name="văn" sheetId="6" r:id="rId2"/>
    <sheet name="Lý" sheetId="10" r:id="rId3"/>
    <sheet name="Hóa 10 + Si10" sheetId="4" r:id="rId4"/>
    <sheet name="Sinh 10" sheetId="7" state="hidden" r:id="rId5"/>
    <sheet name="Hóa 11" sheetId="14" r:id="rId6"/>
    <sheet name="Anh + Địa10" sheetId="8" r:id="rId7"/>
    <sheet name="Toán" sheetId="9" r:id="rId8"/>
    <sheet name="Địa" sheetId="3" state="hidden" r:id="rId9"/>
    <sheet name="Sử" sheetId="5" r:id="rId10"/>
    <sheet name="DS tổng hợp" sheetId="13" state="hidden" r:id="rId11"/>
  </sheets>
  <definedNames>
    <definedName name="_xlnm._FilterDatabase" localSheetId="0" hidden="1">'DS HS thi lại - 1718'!$I$4:$I$305</definedName>
    <definedName name="_xlnm._FilterDatabase" localSheetId="10" hidden="1">'DS tổng hợp'!$M$4:$O$4</definedName>
    <definedName name="_xlnm.Extract" localSheetId="0">'DS HS thi lại - 1718'!#REF!</definedName>
    <definedName name="_xlnm.Extract" localSheetId="10">'DS tổng hợp'!$A$4:$F$4</definedName>
    <definedName name="_xlnm.Print_Titles" localSheetId="10">'DS tổng hợp'!$4:$4</definedName>
  </definedNames>
  <calcPr calcId="124519" iterateCount="1"/>
</workbook>
</file>

<file path=xl/calcChain.xml><?xml version="1.0" encoding="utf-8"?>
<calcChain xmlns="http://schemas.openxmlformats.org/spreadsheetml/2006/main">
  <c r="J8" i="8"/>
  <c r="J7"/>
  <c r="J6"/>
  <c r="A3" i="5"/>
  <c r="A3" i="9"/>
  <c r="A3" i="8"/>
  <c r="A3" i="14"/>
  <c r="A3" i="4"/>
  <c r="A3" i="7"/>
  <c r="A3" i="10"/>
  <c r="A3" i="6"/>
  <c r="A3" i="3" l="1"/>
  <c r="B20"/>
  <c r="B10"/>
  <c r="B8"/>
  <c r="B16"/>
  <c r="B9"/>
  <c r="B18"/>
  <c r="B7"/>
  <c r="B6"/>
  <c r="B19"/>
  <c r="B14"/>
  <c r="B15"/>
  <c r="B13"/>
  <c r="B12"/>
  <c r="B17"/>
  <c r="B9" i="7"/>
  <c r="B7"/>
  <c r="B6"/>
  <c r="B11"/>
  <c r="B10"/>
  <c r="B11" i="3"/>
  <c r="B8" i="7"/>
  <c r="G6" i="13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5"/>
  <c r="S7" i="1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184"/>
  <c r="S185"/>
  <c r="S186"/>
  <c r="S187"/>
  <c r="S188"/>
  <c r="S189"/>
  <c r="S190"/>
  <c r="S191"/>
  <c r="S192"/>
  <c r="S193"/>
  <c r="S194"/>
  <c r="S195"/>
  <c r="S196"/>
  <c r="S197"/>
  <c r="S198"/>
  <c r="S199"/>
  <c r="S200"/>
  <c r="S201"/>
  <c r="S202"/>
  <c r="S203"/>
  <c r="S204"/>
  <c r="S205"/>
  <c r="S206"/>
  <c r="S207"/>
  <c r="S208"/>
  <c r="S209"/>
  <c r="S210"/>
  <c r="S211"/>
  <c r="S212"/>
  <c r="S213"/>
  <c r="S214"/>
  <c r="S215"/>
  <c r="S216"/>
  <c r="S217"/>
  <c r="S218"/>
  <c r="S219"/>
  <c r="S220"/>
  <c r="S221"/>
  <c r="S222"/>
  <c r="S223"/>
  <c r="S224"/>
  <c r="S225"/>
  <c r="S226"/>
  <c r="S227"/>
  <c r="S228"/>
  <c r="S229"/>
  <c r="S230"/>
  <c r="S231"/>
  <c r="S232"/>
  <c r="S233"/>
  <c r="S234"/>
  <c r="S235"/>
  <c r="S236"/>
  <c r="S237"/>
  <c r="S238"/>
  <c r="S239"/>
  <c r="S240"/>
  <c r="S241"/>
  <c r="S242"/>
  <c r="S243"/>
  <c r="S244"/>
  <c r="S245"/>
  <c r="S246"/>
  <c r="S247"/>
  <c r="S248"/>
  <c r="S249"/>
  <c r="S250"/>
  <c r="S251"/>
  <c r="S252"/>
  <c r="S253"/>
  <c r="S254"/>
  <c r="S255"/>
  <c r="S256"/>
  <c r="S257"/>
  <c r="S258"/>
  <c r="S259"/>
  <c r="S260"/>
  <c r="S261"/>
  <c r="S262"/>
  <c r="S263"/>
  <c r="S264"/>
  <c r="S265"/>
  <c r="S266"/>
  <c r="S267"/>
  <c r="S268"/>
  <c r="S269"/>
  <c r="S270"/>
  <c r="S271"/>
  <c r="S272"/>
  <c r="S273"/>
  <c r="S274"/>
  <c r="S275"/>
  <c r="S276"/>
  <c r="S277"/>
  <c r="S278"/>
  <c r="S279"/>
  <c r="S280"/>
  <c r="S281"/>
  <c r="S282"/>
  <c r="S283"/>
  <c r="S284"/>
  <c r="S285"/>
  <c r="S286"/>
  <c r="S287"/>
  <c r="S288"/>
  <c r="S289"/>
  <c r="S290"/>
  <c r="S291"/>
  <c r="S292"/>
  <c r="S293"/>
  <c r="S294"/>
  <c r="S295"/>
  <c r="S296"/>
  <c r="S297"/>
  <c r="S298"/>
  <c r="S299"/>
  <c r="S300"/>
  <c r="S301"/>
  <c r="S302"/>
  <c r="S303"/>
  <c r="S304"/>
  <c r="S305"/>
  <c r="S6"/>
  <c r="O71" i="13" l="1"/>
  <c r="M71"/>
  <c r="N71"/>
  <c r="K71"/>
  <c r="J71"/>
  <c r="L71"/>
  <c r="H71"/>
  <c r="D311" i="1" l="1"/>
  <c r="D312"/>
  <c r="D308"/>
  <c r="D310"/>
  <c r="C314"/>
  <c r="C313"/>
  <c r="C312"/>
  <c r="C311"/>
  <c r="C308"/>
  <c r="C310"/>
  <c r="C315"/>
  <c r="C309"/>
  <c r="D309"/>
  <c r="L6"/>
  <c r="A122"/>
  <c r="A123" s="1"/>
  <c r="D313"/>
  <c r="D314"/>
  <c r="D315"/>
  <c r="L277"/>
  <c r="L107"/>
  <c r="L108"/>
  <c r="L278"/>
  <c r="L279"/>
  <c r="L280"/>
  <c r="L109"/>
  <c r="L281"/>
  <c r="L282"/>
  <c r="L110"/>
  <c r="L111"/>
  <c r="L283"/>
  <c r="L284"/>
  <c r="L285"/>
  <c r="L112"/>
  <c r="L286"/>
  <c r="L287"/>
  <c r="L113"/>
  <c r="L288"/>
  <c r="L289"/>
  <c r="L290"/>
  <c r="L291"/>
  <c r="L114"/>
  <c r="L292"/>
  <c r="L293"/>
  <c r="L294"/>
  <c r="L295"/>
  <c r="L115"/>
  <c r="L296"/>
  <c r="L297"/>
  <c r="L116"/>
  <c r="L298"/>
  <c r="L117"/>
  <c r="L299"/>
  <c r="L300"/>
  <c r="L301"/>
  <c r="L118"/>
  <c r="L119"/>
  <c r="L302"/>
  <c r="L120"/>
  <c r="L303"/>
  <c r="L304"/>
  <c r="L305"/>
  <c r="K91"/>
  <c r="L122"/>
  <c r="L123"/>
  <c r="L25"/>
  <c r="L124"/>
  <c r="L125"/>
  <c r="L126"/>
  <c r="L127"/>
  <c r="L26"/>
  <c r="L128"/>
  <c r="L129"/>
  <c r="L130"/>
  <c r="L131"/>
  <c r="L27"/>
  <c r="L28"/>
  <c r="L29"/>
  <c r="L132"/>
  <c r="L133"/>
  <c r="L30"/>
  <c r="L134"/>
  <c r="L31"/>
  <c r="L135"/>
  <c r="L136"/>
  <c r="L137"/>
  <c r="L138"/>
  <c r="L139"/>
  <c r="L140"/>
  <c r="L32"/>
  <c r="L141"/>
  <c r="L142"/>
  <c r="L33"/>
  <c r="L143"/>
  <c r="L144"/>
  <c r="L145"/>
  <c r="L34"/>
  <c r="L35"/>
  <c r="L36"/>
  <c r="L146"/>
  <c r="L37"/>
  <c r="L147"/>
  <c r="L38"/>
  <c r="L39"/>
  <c r="L40"/>
  <c r="L148"/>
  <c r="L149"/>
  <c r="L150"/>
  <c r="L41"/>
  <c r="L42"/>
  <c r="L151"/>
  <c r="L152"/>
  <c r="L153"/>
  <c r="L43"/>
  <c r="L154"/>
  <c r="L155"/>
  <c r="L156"/>
  <c r="L157"/>
  <c r="L158"/>
  <c r="L44"/>
  <c r="L45"/>
  <c r="L159"/>
  <c r="L160"/>
  <c r="L46"/>
  <c r="L161"/>
  <c r="L47"/>
  <c r="L162"/>
  <c r="L163"/>
  <c r="L164"/>
  <c r="L165"/>
  <c r="L166"/>
  <c r="L48"/>
  <c r="L167"/>
  <c r="L49"/>
  <c r="L168"/>
  <c r="L50"/>
  <c r="L51"/>
  <c r="L169"/>
  <c r="L170"/>
  <c r="L52"/>
  <c r="L171"/>
  <c r="L172"/>
  <c r="L173"/>
  <c r="L174"/>
  <c r="L175"/>
  <c r="L53"/>
  <c r="L176"/>
  <c r="L54"/>
  <c r="L177"/>
  <c r="L178"/>
  <c r="L55"/>
  <c r="L179"/>
  <c r="L180"/>
  <c r="L181"/>
  <c r="L182"/>
  <c r="L183"/>
  <c r="L56"/>
  <c r="L57"/>
  <c r="L58"/>
  <c r="L184"/>
  <c r="L185"/>
  <c r="L59"/>
  <c r="L186"/>
  <c r="L187"/>
  <c r="L188"/>
  <c r="L189"/>
  <c r="L60"/>
  <c r="L61"/>
  <c r="L190"/>
  <c r="L191"/>
  <c r="L62"/>
  <c r="L192"/>
  <c r="L63"/>
  <c r="L193"/>
  <c r="L64"/>
  <c r="L194"/>
  <c r="L195"/>
  <c r="L65"/>
  <c r="L196"/>
  <c r="L12"/>
  <c r="L13"/>
  <c r="L14"/>
  <c r="L15"/>
  <c r="L16"/>
  <c r="L17"/>
  <c r="L18"/>
  <c r="L19"/>
  <c r="L197"/>
  <c r="L198"/>
  <c r="L66"/>
  <c r="L199"/>
  <c r="L200"/>
  <c r="L201"/>
  <c r="L67"/>
  <c r="L68"/>
  <c r="L202"/>
  <c r="L69"/>
  <c r="L203"/>
  <c r="L204"/>
  <c r="L205"/>
  <c r="L20"/>
  <c r="L21"/>
  <c r="L22"/>
  <c r="L23"/>
  <c r="L24"/>
  <c r="L206"/>
  <c r="L207"/>
  <c r="L70"/>
  <c r="L71"/>
  <c r="L208"/>
  <c r="L209"/>
  <c r="L210"/>
  <c r="L72"/>
  <c r="L73"/>
  <c r="L211"/>
  <c r="L74"/>
  <c r="L212"/>
  <c r="L213"/>
  <c r="L75"/>
  <c r="L214"/>
  <c r="L76"/>
  <c r="L215"/>
  <c r="L77"/>
  <c r="L216"/>
  <c r="L217"/>
  <c r="L78"/>
  <c r="L79"/>
  <c r="L218"/>
  <c r="L219"/>
  <c r="L80"/>
  <c r="L220"/>
  <c r="L221"/>
  <c r="L222"/>
  <c r="L81"/>
  <c r="L223"/>
  <c r="L224"/>
  <c r="L225"/>
  <c r="L82"/>
  <c r="L226"/>
  <c r="L227"/>
  <c r="L228"/>
  <c r="L83"/>
  <c r="L229"/>
  <c r="L84"/>
  <c r="L230"/>
  <c r="L231"/>
  <c r="L232"/>
  <c r="L233"/>
  <c r="L85"/>
  <c r="L86"/>
  <c r="L234"/>
  <c r="L235"/>
  <c r="L236"/>
  <c r="L237"/>
  <c r="L87"/>
  <c r="L238"/>
  <c r="L239"/>
  <c r="L240"/>
  <c r="L88"/>
  <c r="L89"/>
  <c r="L241"/>
  <c r="L242"/>
  <c r="L243"/>
  <c r="L244"/>
  <c r="L90"/>
  <c r="L245"/>
  <c r="L246"/>
  <c r="L247"/>
  <c r="L91"/>
  <c r="L92"/>
  <c r="L93"/>
  <c r="L94"/>
  <c r="L248"/>
  <c r="L7"/>
  <c r="L8"/>
  <c r="L9"/>
  <c r="L10"/>
  <c r="L11"/>
  <c r="L249"/>
  <c r="L95"/>
  <c r="L250"/>
  <c r="L251"/>
  <c r="L252"/>
  <c r="L253"/>
  <c r="L96"/>
  <c r="L254"/>
  <c r="L255"/>
  <c r="L256"/>
  <c r="L257"/>
  <c r="L258"/>
  <c r="L97"/>
  <c r="L259"/>
  <c r="L98"/>
  <c r="L260"/>
  <c r="L99"/>
  <c r="L100"/>
  <c r="L261"/>
  <c r="L101"/>
  <c r="L262"/>
  <c r="L102"/>
  <c r="L103"/>
  <c r="L263"/>
  <c r="L264"/>
  <c r="L265"/>
  <c r="L266"/>
  <c r="L104"/>
  <c r="L267"/>
  <c r="L268"/>
  <c r="L269"/>
  <c r="L270"/>
  <c r="L271"/>
  <c r="L272"/>
  <c r="L273"/>
  <c r="L105"/>
  <c r="L274"/>
  <c r="L275"/>
  <c r="L106"/>
  <c r="L276"/>
  <c r="L121"/>
  <c r="K122"/>
  <c r="N122" s="1"/>
  <c r="K123"/>
  <c r="N123" s="1"/>
  <c r="K25"/>
  <c r="N25" s="1"/>
  <c r="K124"/>
  <c r="N124" s="1"/>
  <c r="K125"/>
  <c r="N125" s="1"/>
  <c r="K126"/>
  <c r="N126" s="1"/>
  <c r="K127"/>
  <c r="N127" s="1"/>
  <c r="K26"/>
  <c r="K128"/>
  <c r="N128" s="1"/>
  <c r="K129"/>
  <c r="N129" s="1"/>
  <c r="K130"/>
  <c r="N130" s="1"/>
  <c r="K131"/>
  <c r="N131" s="1"/>
  <c r="K27"/>
  <c r="N27" s="1"/>
  <c r="K28"/>
  <c r="K29"/>
  <c r="N29" s="1"/>
  <c r="K132"/>
  <c r="N132" s="1"/>
  <c r="K133"/>
  <c r="N133" s="1"/>
  <c r="K30"/>
  <c r="N30" s="1"/>
  <c r="K134"/>
  <c r="N134" s="1"/>
  <c r="K31"/>
  <c r="K135"/>
  <c r="N135" s="1"/>
  <c r="K136"/>
  <c r="N136" s="1"/>
  <c r="K137"/>
  <c r="N137" s="1"/>
  <c r="K138"/>
  <c r="N138" s="1"/>
  <c r="K139"/>
  <c r="N139" s="1"/>
  <c r="K140"/>
  <c r="N140" s="1"/>
  <c r="K32"/>
  <c r="K141"/>
  <c r="N141" s="1"/>
  <c r="K142"/>
  <c r="N142" s="1"/>
  <c r="K33"/>
  <c r="K143"/>
  <c r="N143" s="1"/>
  <c r="K144"/>
  <c r="N144" s="1"/>
  <c r="K145"/>
  <c r="N145" s="1"/>
  <c r="K34"/>
  <c r="K35"/>
  <c r="N35" s="1"/>
  <c r="K36"/>
  <c r="N36" s="1"/>
  <c r="K146"/>
  <c r="N146" s="1"/>
  <c r="K37"/>
  <c r="N37" s="1"/>
  <c r="K147"/>
  <c r="N147" s="1"/>
  <c r="K38"/>
  <c r="N38" s="1"/>
  <c r="K39"/>
  <c r="N39" s="1"/>
  <c r="K40"/>
  <c r="K148"/>
  <c r="N148" s="1"/>
  <c r="K149"/>
  <c r="N149" s="1"/>
  <c r="K150"/>
  <c r="N150" s="1"/>
  <c r="K41"/>
  <c r="N41" s="1"/>
  <c r="K42"/>
  <c r="N42" s="1"/>
  <c r="K151"/>
  <c r="N151" s="1"/>
  <c r="K152"/>
  <c r="N152" s="1"/>
  <c r="K153"/>
  <c r="N153" s="1"/>
  <c r="K43"/>
  <c r="N43" s="1"/>
  <c r="K154"/>
  <c r="N154" s="1"/>
  <c r="K155"/>
  <c r="N155" s="1"/>
  <c r="K156"/>
  <c r="N156" s="1"/>
  <c r="K157"/>
  <c r="N157" s="1"/>
  <c r="K158"/>
  <c r="N158" s="1"/>
  <c r="K44"/>
  <c r="K45"/>
  <c r="K159"/>
  <c r="N159" s="1"/>
  <c r="K160"/>
  <c r="N160" s="1"/>
  <c r="K46"/>
  <c r="N46" s="1"/>
  <c r="K161"/>
  <c r="N161" s="1"/>
  <c r="K47"/>
  <c r="K162"/>
  <c r="N162" s="1"/>
  <c r="K163"/>
  <c r="N163" s="1"/>
  <c r="K164"/>
  <c r="N164" s="1"/>
  <c r="K165"/>
  <c r="N165" s="1"/>
  <c r="K166"/>
  <c r="N166" s="1"/>
  <c r="K48"/>
  <c r="K167"/>
  <c r="N167" s="1"/>
  <c r="K49"/>
  <c r="K168"/>
  <c r="N168" s="1"/>
  <c r="K50"/>
  <c r="K51"/>
  <c r="K169"/>
  <c r="N169" s="1"/>
  <c r="K170"/>
  <c r="N170" s="1"/>
  <c r="K52"/>
  <c r="N52" s="1"/>
  <c r="K171"/>
  <c r="N171" s="1"/>
  <c r="K172"/>
  <c r="N172" s="1"/>
  <c r="K173"/>
  <c r="N173" s="1"/>
  <c r="K174"/>
  <c r="N174" s="1"/>
  <c r="K175"/>
  <c r="N175" s="1"/>
  <c r="K53"/>
  <c r="N53" s="1"/>
  <c r="K176"/>
  <c r="N176" s="1"/>
  <c r="K54"/>
  <c r="N54" s="1"/>
  <c r="K177"/>
  <c r="N177" s="1"/>
  <c r="K178"/>
  <c r="N178" s="1"/>
  <c r="K55"/>
  <c r="K179"/>
  <c r="N179" s="1"/>
  <c r="K180"/>
  <c r="N180" s="1"/>
  <c r="K181"/>
  <c r="N181" s="1"/>
  <c r="K182"/>
  <c r="N182" s="1"/>
  <c r="K183"/>
  <c r="N183" s="1"/>
  <c r="K56"/>
  <c r="N56" s="1"/>
  <c r="K57"/>
  <c r="K58"/>
  <c r="K184"/>
  <c r="N184" s="1"/>
  <c r="K185"/>
  <c r="N185" s="1"/>
  <c r="K59"/>
  <c r="N59" s="1"/>
  <c r="K186"/>
  <c r="N186" s="1"/>
  <c r="K187"/>
  <c r="N187" s="1"/>
  <c r="K188"/>
  <c r="N188" s="1"/>
  <c r="K189"/>
  <c r="N189" s="1"/>
  <c r="K60"/>
  <c r="K61"/>
  <c r="K190"/>
  <c r="N190" s="1"/>
  <c r="K191"/>
  <c r="N191" s="1"/>
  <c r="K62"/>
  <c r="N62" s="1"/>
  <c r="K192"/>
  <c r="N192" s="1"/>
  <c r="K63"/>
  <c r="N63" s="1"/>
  <c r="K193"/>
  <c r="N193" s="1"/>
  <c r="K64"/>
  <c r="K194"/>
  <c r="N194" s="1"/>
  <c r="K195"/>
  <c r="N195" s="1"/>
  <c r="K65"/>
  <c r="K196"/>
  <c r="N196" s="1"/>
  <c r="K12"/>
  <c r="N12" s="1"/>
  <c r="K13"/>
  <c r="N13" s="1"/>
  <c r="K14"/>
  <c r="N14" s="1"/>
  <c r="K15"/>
  <c r="N15" s="1"/>
  <c r="K16"/>
  <c r="N16" s="1"/>
  <c r="K17"/>
  <c r="N17" s="1"/>
  <c r="K18"/>
  <c r="N18" s="1"/>
  <c r="K19"/>
  <c r="N19" s="1"/>
  <c r="K197"/>
  <c r="N197" s="1"/>
  <c r="K198"/>
  <c r="N198" s="1"/>
  <c r="K66"/>
  <c r="K199"/>
  <c r="N199" s="1"/>
  <c r="K200"/>
  <c r="N200" s="1"/>
  <c r="K201"/>
  <c r="N201" s="1"/>
  <c r="K67"/>
  <c r="N67" s="1"/>
  <c r="K68"/>
  <c r="N68" s="1"/>
  <c r="K202"/>
  <c r="N202" s="1"/>
  <c r="K69"/>
  <c r="N69" s="1"/>
  <c r="K203"/>
  <c r="N203" s="1"/>
  <c r="K204"/>
  <c r="N204" s="1"/>
  <c r="K205"/>
  <c r="N205" s="1"/>
  <c r="K20"/>
  <c r="N20" s="1"/>
  <c r="K21"/>
  <c r="N21" s="1"/>
  <c r="K22"/>
  <c r="N22" s="1"/>
  <c r="K23"/>
  <c r="N23" s="1"/>
  <c r="K24"/>
  <c r="N24" s="1"/>
  <c r="K206"/>
  <c r="N206" s="1"/>
  <c r="K207"/>
  <c r="N207" s="1"/>
  <c r="K70"/>
  <c r="N70" s="1"/>
  <c r="K71"/>
  <c r="K208"/>
  <c r="N208" s="1"/>
  <c r="K209"/>
  <c r="N209" s="1"/>
  <c r="K210"/>
  <c r="N210" s="1"/>
  <c r="K72"/>
  <c r="N72" s="1"/>
  <c r="K73"/>
  <c r="K211"/>
  <c r="N211" s="1"/>
  <c r="K74"/>
  <c r="K212"/>
  <c r="N212" s="1"/>
  <c r="K213"/>
  <c r="N213" s="1"/>
  <c r="K75"/>
  <c r="N75" s="1"/>
  <c r="K214"/>
  <c r="N214" s="1"/>
  <c r="K76"/>
  <c r="K215"/>
  <c r="N215" s="1"/>
  <c r="K77"/>
  <c r="N77" s="1"/>
  <c r="K216"/>
  <c r="N216" s="1"/>
  <c r="K217"/>
  <c r="N217" s="1"/>
  <c r="K78"/>
  <c r="N78" s="1"/>
  <c r="K79"/>
  <c r="K218"/>
  <c r="N218" s="1"/>
  <c r="K219"/>
  <c r="N219" s="1"/>
  <c r="K80"/>
  <c r="N80" s="1"/>
  <c r="K220"/>
  <c r="N220" s="1"/>
  <c r="K221"/>
  <c r="N221" s="1"/>
  <c r="K222"/>
  <c r="N222" s="1"/>
  <c r="K81"/>
  <c r="K223"/>
  <c r="N223" s="1"/>
  <c r="K224"/>
  <c r="N224" s="1"/>
  <c r="K225"/>
  <c r="N225" s="1"/>
  <c r="K82"/>
  <c r="K226"/>
  <c r="N226" s="1"/>
  <c r="K227"/>
  <c r="N227" s="1"/>
  <c r="K228"/>
  <c r="N228" s="1"/>
  <c r="K83"/>
  <c r="N83" s="1"/>
  <c r="K229"/>
  <c r="N229" s="1"/>
  <c r="K84"/>
  <c r="N84" s="1"/>
  <c r="K230"/>
  <c r="N230" s="1"/>
  <c r="K231"/>
  <c r="N231" s="1"/>
  <c r="K232"/>
  <c r="N232" s="1"/>
  <c r="K233"/>
  <c r="N233" s="1"/>
  <c r="K85"/>
  <c r="K86"/>
  <c r="N86" s="1"/>
  <c r="K234"/>
  <c r="N234" s="1"/>
  <c r="K235"/>
  <c r="N235" s="1"/>
  <c r="K236"/>
  <c r="N236" s="1"/>
  <c r="K237"/>
  <c r="N237" s="1"/>
  <c r="K87"/>
  <c r="K238"/>
  <c r="N238" s="1"/>
  <c r="K239"/>
  <c r="N239" s="1"/>
  <c r="K240"/>
  <c r="N240" s="1"/>
  <c r="K88"/>
  <c r="K89"/>
  <c r="K241"/>
  <c r="N241" s="1"/>
  <c r="K242"/>
  <c r="N242" s="1"/>
  <c r="K243"/>
  <c r="N243" s="1"/>
  <c r="K244"/>
  <c r="N244" s="1"/>
  <c r="K90"/>
  <c r="K245"/>
  <c r="N245" s="1"/>
  <c r="K246"/>
  <c r="N246" s="1"/>
  <c r="K247"/>
  <c r="N247" s="1"/>
  <c r="K92"/>
  <c r="K93"/>
  <c r="N93" s="1"/>
  <c r="K94"/>
  <c r="N94" s="1"/>
  <c r="K248"/>
  <c r="N248" s="1"/>
  <c r="K6"/>
  <c r="N6" s="1"/>
  <c r="K7"/>
  <c r="N7" s="1"/>
  <c r="K8"/>
  <c r="N8" s="1"/>
  <c r="K9"/>
  <c r="N9" s="1"/>
  <c r="K10"/>
  <c r="N10" s="1"/>
  <c r="K11"/>
  <c r="N11" s="1"/>
  <c r="K249"/>
  <c r="N249" s="1"/>
  <c r="K95"/>
  <c r="K250"/>
  <c r="N250" s="1"/>
  <c r="K251"/>
  <c r="N251" s="1"/>
  <c r="K252"/>
  <c r="N252" s="1"/>
  <c r="K253"/>
  <c r="N253" s="1"/>
  <c r="K96"/>
  <c r="N96" s="1"/>
  <c r="K254"/>
  <c r="N254" s="1"/>
  <c r="K255"/>
  <c r="N255" s="1"/>
  <c r="K256"/>
  <c r="N256" s="1"/>
  <c r="K257"/>
  <c r="N257" s="1"/>
  <c r="K258"/>
  <c r="N258" s="1"/>
  <c r="K97"/>
  <c r="K259"/>
  <c r="N259" s="1"/>
  <c r="K98"/>
  <c r="K260"/>
  <c r="N260" s="1"/>
  <c r="K99"/>
  <c r="K100"/>
  <c r="K261"/>
  <c r="N261" s="1"/>
  <c r="K101"/>
  <c r="N101" s="1"/>
  <c r="K262"/>
  <c r="N262" s="1"/>
  <c r="K102"/>
  <c r="N102" s="1"/>
  <c r="K103"/>
  <c r="N103" s="1"/>
  <c r="K263"/>
  <c r="N263" s="1"/>
  <c r="K264"/>
  <c r="N264" s="1"/>
  <c r="K265"/>
  <c r="N265" s="1"/>
  <c r="K266"/>
  <c r="N266" s="1"/>
  <c r="K104"/>
  <c r="K267"/>
  <c r="N267" s="1"/>
  <c r="K268"/>
  <c r="N268" s="1"/>
  <c r="K269"/>
  <c r="N269" s="1"/>
  <c r="K270"/>
  <c r="N270" s="1"/>
  <c r="K271"/>
  <c r="N271" s="1"/>
  <c r="K272"/>
  <c r="N272" s="1"/>
  <c r="K273"/>
  <c r="N273" s="1"/>
  <c r="K105"/>
  <c r="K274"/>
  <c r="N274" s="1"/>
  <c r="K275"/>
  <c r="N275" s="1"/>
  <c r="K106"/>
  <c r="K276"/>
  <c r="N276" s="1"/>
  <c r="K277"/>
  <c r="N277" s="1"/>
  <c r="K107"/>
  <c r="K108"/>
  <c r="K278"/>
  <c r="N278" s="1"/>
  <c r="K279"/>
  <c r="N279" s="1"/>
  <c r="K280"/>
  <c r="N280" s="1"/>
  <c r="K109"/>
  <c r="K281"/>
  <c r="N281" s="1"/>
  <c r="K282"/>
  <c r="N282" s="1"/>
  <c r="K110"/>
  <c r="N110" s="1"/>
  <c r="K111"/>
  <c r="K283"/>
  <c r="N283" s="1"/>
  <c r="K284"/>
  <c r="N284" s="1"/>
  <c r="K285"/>
  <c r="N285" s="1"/>
  <c r="K112"/>
  <c r="N112" s="1"/>
  <c r="K286"/>
  <c r="N286" s="1"/>
  <c r="K287"/>
  <c r="N287" s="1"/>
  <c r="K113"/>
  <c r="K288"/>
  <c r="N288" s="1"/>
  <c r="K289"/>
  <c r="N289" s="1"/>
  <c r="K290"/>
  <c r="N290" s="1"/>
  <c r="K291"/>
  <c r="N291" s="1"/>
  <c r="K114"/>
  <c r="K292"/>
  <c r="N292" s="1"/>
  <c r="K293"/>
  <c r="N293" s="1"/>
  <c r="K294"/>
  <c r="N294" s="1"/>
  <c r="K295"/>
  <c r="N295" s="1"/>
  <c r="K115"/>
  <c r="N115" s="1"/>
  <c r="K296"/>
  <c r="N296" s="1"/>
  <c r="K297"/>
  <c r="N297" s="1"/>
  <c r="K116"/>
  <c r="K298"/>
  <c r="N298" s="1"/>
  <c r="K117"/>
  <c r="N117" s="1"/>
  <c r="K299"/>
  <c r="N299" s="1"/>
  <c r="K300"/>
  <c r="N300" s="1"/>
  <c r="K301"/>
  <c r="N301" s="1"/>
  <c r="K118"/>
  <c r="N118" s="1"/>
  <c r="K119"/>
  <c r="N119" s="1"/>
  <c r="K302"/>
  <c r="N302" s="1"/>
  <c r="K120"/>
  <c r="N120" s="1"/>
  <c r="K303"/>
  <c r="N303" s="1"/>
  <c r="K304"/>
  <c r="N304" s="1"/>
  <c r="K305"/>
  <c r="N305" s="1"/>
  <c r="K121"/>
  <c r="N121" s="1"/>
  <c r="I71" i="13" l="1"/>
  <c r="N107" i="1"/>
  <c r="N100"/>
  <c r="N74"/>
  <c r="N50"/>
  <c r="N44"/>
  <c r="N99"/>
  <c r="N60"/>
  <c r="N58"/>
  <c r="N26"/>
  <c r="N91"/>
  <c r="N34"/>
  <c r="N90"/>
  <c r="N51"/>
  <c r="N82"/>
  <c r="N73"/>
  <c r="N66"/>
  <c r="N57"/>
  <c r="N49"/>
  <c r="N116"/>
  <c r="N114"/>
  <c r="N106"/>
  <c r="N98"/>
  <c r="N92"/>
  <c r="N76"/>
  <c r="N28"/>
  <c r="N88"/>
  <c r="N48"/>
  <c r="N105"/>
  <c r="N104"/>
  <c r="N81"/>
  <c r="N65"/>
  <c r="N32"/>
  <c r="N85"/>
  <c r="N45"/>
  <c r="N40"/>
  <c r="N89"/>
  <c r="N113"/>
  <c r="N95"/>
  <c r="N61"/>
  <c r="N33"/>
  <c r="N64"/>
  <c r="E313"/>
  <c r="E311"/>
  <c r="E312"/>
  <c r="E309"/>
  <c r="N97"/>
  <c r="N79"/>
  <c r="N31"/>
  <c r="N111"/>
  <c r="N71"/>
  <c r="N87"/>
  <c r="N55"/>
  <c r="N47"/>
  <c r="E310"/>
  <c r="E314"/>
  <c r="E315"/>
  <c r="C316"/>
  <c r="D316"/>
  <c r="E308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124"/>
  <c r="A125"/>
  <c r="A126"/>
  <c r="A127"/>
  <c r="A26"/>
  <c r="A128"/>
  <c r="A129"/>
  <c r="A130"/>
  <c r="A131"/>
  <c r="A27"/>
  <c r="A28"/>
  <c r="A29"/>
  <c r="A132"/>
  <c r="A133"/>
  <c r="A30"/>
  <c r="A134"/>
  <c r="A31"/>
  <c r="A135"/>
  <c r="A136"/>
  <c r="A137"/>
  <c r="A138"/>
  <c r="A139"/>
  <c r="A140"/>
  <c r="A32"/>
  <c r="A141"/>
  <c r="A142"/>
  <c r="A33"/>
  <c r="A143"/>
  <c r="A144"/>
  <c r="A145"/>
  <c r="A34"/>
  <c r="A35"/>
  <c r="A36"/>
  <c r="A146"/>
  <c r="A37"/>
  <c r="A147"/>
  <c r="A38"/>
  <c r="A39"/>
  <c r="A40"/>
  <c r="A148"/>
  <c r="A149"/>
  <c r="A150"/>
  <c r="A41"/>
  <c r="A42"/>
  <c r="A151"/>
  <c r="A152"/>
  <c r="A153"/>
  <c r="A43"/>
  <c r="A154"/>
  <c r="A155"/>
  <c r="A156"/>
  <c r="A157"/>
  <c r="A158"/>
  <c r="A44"/>
  <c r="A45"/>
  <c r="A159"/>
  <c r="A160"/>
  <c r="A46"/>
  <c r="A161"/>
  <c r="A47"/>
  <c r="A162"/>
  <c r="A163"/>
  <c r="A164"/>
  <c r="A165"/>
  <c r="A166"/>
  <c r="A48"/>
  <c r="A167"/>
  <c r="A49"/>
  <c r="A168"/>
  <c r="A50"/>
  <c r="A51"/>
  <c r="A169"/>
  <c r="A170"/>
  <c r="A52"/>
  <c r="A171"/>
  <c r="A172"/>
  <c r="A173"/>
  <c r="A174"/>
  <c r="A175"/>
  <c r="A53"/>
  <c r="A176"/>
  <c r="A54"/>
  <c r="A177"/>
  <c r="A178"/>
  <c r="A55"/>
  <c r="A179"/>
  <c r="A180"/>
  <c r="A181"/>
  <c r="A182"/>
  <c r="A183"/>
  <c r="A56"/>
  <c r="A57"/>
  <c r="A58"/>
  <c r="A184"/>
  <c r="A185"/>
  <c r="A59"/>
  <c r="A186"/>
  <c r="A187"/>
  <c r="A188"/>
  <c r="A189"/>
  <c r="A60"/>
  <c r="A61"/>
  <c r="A190"/>
  <c r="A191"/>
  <c r="A62"/>
  <c r="A192"/>
  <c r="A63"/>
  <c r="A193"/>
  <c r="A64"/>
  <c r="A194"/>
  <c r="A195"/>
  <c r="A65"/>
  <c r="A196"/>
  <c r="A197"/>
  <c r="A198"/>
  <c r="A66"/>
  <c r="A199"/>
  <c r="A200"/>
  <c r="A201"/>
  <c r="A67"/>
  <c r="A68"/>
  <c r="A202"/>
  <c r="A69"/>
  <c r="A203"/>
  <c r="A204"/>
  <c r="A205"/>
  <c r="A206"/>
  <c r="A207"/>
  <c r="A70"/>
  <c r="A71"/>
  <c r="A208"/>
  <c r="A209"/>
  <c r="A210"/>
  <c r="A72"/>
  <c r="A73"/>
  <c r="A211"/>
  <c r="A74"/>
  <c r="A212"/>
  <c r="A213"/>
  <c r="A75"/>
  <c r="A214"/>
  <c r="A76"/>
  <c r="A215"/>
  <c r="A77"/>
  <c r="A216"/>
  <c r="A217"/>
  <c r="A78"/>
  <c r="A79"/>
  <c r="A218"/>
  <c r="A219"/>
  <c r="A80"/>
  <c r="A220"/>
  <c r="A221"/>
  <c r="A222"/>
  <c r="A81"/>
  <c r="A223"/>
  <c r="A224"/>
  <c r="A225"/>
  <c r="A82"/>
  <c r="A226"/>
  <c r="A227"/>
  <c r="A228"/>
  <c r="A83"/>
  <c r="A229"/>
  <c r="A84"/>
  <c r="A230"/>
  <c r="A231"/>
  <c r="A232"/>
  <c r="A233"/>
  <c r="A85"/>
  <c r="A86"/>
  <c r="A234"/>
  <c r="A235"/>
  <c r="A236"/>
  <c r="A237"/>
  <c r="A87"/>
  <c r="A238"/>
  <c r="A239"/>
  <c r="A240"/>
  <c r="A88"/>
  <c r="A89"/>
  <c r="A241"/>
  <c r="A242"/>
  <c r="A243"/>
  <c r="A244"/>
  <c r="A90"/>
  <c r="A245"/>
  <c r="A246"/>
  <c r="A247"/>
  <c r="A91"/>
  <c r="A92"/>
  <c r="A93"/>
  <c r="A94"/>
  <c r="A248"/>
  <c r="A249"/>
  <c r="A95"/>
  <c r="A250"/>
  <c r="A251"/>
  <c r="A252"/>
  <c r="A253"/>
  <c r="A96"/>
  <c r="A254"/>
  <c r="A255"/>
  <c r="A256"/>
  <c r="A257"/>
  <c r="A258"/>
  <c r="A97"/>
  <c r="A259"/>
  <c r="A98"/>
  <c r="A260"/>
  <c r="A99"/>
  <c r="A100"/>
  <c r="A261"/>
  <c r="A101"/>
  <c r="A262"/>
  <c r="A102"/>
  <c r="A103"/>
  <c r="A263"/>
  <c r="A264"/>
  <c r="A265"/>
  <c r="A266"/>
  <c r="A104"/>
  <c r="A267"/>
  <c r="A268"/>
  <c r="A269"/>
  <c r="A270"/>
  <c r="A271"/>
  <c r="A272"/>
  <c r="A273"/>
  <c r="A105"/>
  <c r="A274"/>
  <c r="A275"/>
  <c r="A106"/>
  <c r="A276"/>
  <c r="A277"/>
  <c r="A107"/>
  <c r="A108"/>
  <c r="A278"/>
  <c r="A279"/>
  <c r="A280"/>
  <c r="A109"/>
  <c r="A281"/>
  <c r="A282"/>
  <c r="A110"/>
  <c r="A111"/>
  <c r="A283"/>
  <c r="A284"/>
  <c r="A285"/>
  <c r="A112"/>
  <c r="A286"/>
  <c r="A287"/>
  <c r="A113"/>
  <c r="A288"/>
  <c r="A289"/>
  <c r="A290"/>
  <c r="A291"/>
  <c r="A114"/>
  <c r="A292"/>
  <c r="A293"/>
  <c r="A294"/>
  <c r="A295"/>
  <c r="A115"/>
  <c r="A296"/>
  <c r="A297"/>
  <c r="A116"/>
  <c r="A298"/>
  <c r="A117"/>
  <c r="A299"/>
  <c r="A300"/>
  <c r="A301"/>
  <c r="A118"/>
  <c r="A119"/>
  <c r="A302"/>
  <c r="A120"/>
  <c r="A303"/>
  <c r="A304"/>
  <c r="A305"/>
  <c r="E316" l="1"/>
</calcChain>
</file>

<file path=xl/sharedStrings.xml><?xml version="1.0" encoding="utf-8"?>
<sst xmlns="http://schemas.openxmlformats.org/spreadsheetml/2006/main" count="3301" uniqueCount="359">
  <si>
    <t>DANH SÁCH HỌC SINH THI LẠI</t>
  </si>
  <si>
    <t>Trường: THPT Nguyễn Văn Tăng</t>
  </si>
  <si>
    <t>STT</t>
  </si>
  <si>
    <t>Họ và tên</t>
  </si>
  <si>
    <t>Ngày sinh</t>
  </si>
  <si>
    <t>Giới tính</t>
  </si>
  <si>
    <t>Điện thoại</t>
  </si>
  <si>
    <t>Lớp</t>
  </si>
  <si>
    <t>SBD</t>
  </si>
  <si>
    <t>Số môn</t>
  </si>
  <si>
    <t>Môn</t>
  </si>
  <si>
    <t>ĐTBm</t>
  </si>
  <si>
    <t>Đăng ký</t>
  </si>
  <si>
    <t>Thi lại</t>
  </si>
  <si>
    <t>ĐTBcm</t>
  </si>
  <si>
    <t>Kết quả</t>
  </si>
  <si>
    <t>(XL)</t>
  </si>
  <si>
    <t>Trước</t>
  </si>
  <si>
    <t>Sau thi lại</t>
  </si>
  <si>
    <t>Võ Thiên Đạt</t>
  </si>
  <si>
    <t>13/04/2002</t>
  </si>
  <si>
    <t>Nam</t>
  </si>
  <si>
    <t>10A2</t>
  </si>
  <si>
    <t>Toán</t>
  </si>
  <si>
    <t>Vật lý</t>
  </si>
  <si>
    <t>Hóa học</t>
  </si>
  <si>
    <t>Sinh học</t>
  </si>
  <si>
    <t>Địa lý</t>
  </si>
  <si>
    <t>Đặng Quốc Khanh</t>
  </si>
  <si>
    <t>24/03/2002</t>
  </si>
  <si>
    <t>Ngữ văn</t>
  </si>
  <si>
    <t>Lịch sử</t>
  </si>
  <si>
    <t>Tiếng Anh</t>
  </si>
  <si>
    <t>Lư Quốc Bảo</t>
  </si>
  <si>
    <t>22/11/2002</t>
  </si>
  <si>
    <t>10A4</t>
  </si>
  <si>
    <t>GDCD</t>
  </si>
  <si>
    <t>Phan Minh Khải</t>
  </si>
  <si>
    <t>15/03/2002</t>
  </si>
  <si>
    <t>Trần Mai Anh Minh</t>
  </si>
  <si>
    <t>Võ Thị Trúc Vy</t>
  </si>
  <si>
    <t>Nữ</t>
  </si>
  <si>
    <t>Nguyễn Thiên Quốc Anh</t>
  </si>
  <si>
    <t>10A5</t>
  </si>
  <si>
    <t>Nguyễn Phạm Thúy Hân</t>
  </si>
  <si>
    <t>Nguyễn Thị Phương Thảo</t>
  </si>
  <si>
    <t>Hoàng Mạnh Dũng</t>
  </si>
  <si>
    <t>20/10/2002</t>
  </si>
  <si>
    <t>10A6</t>
  </si>
  <si>
    <t>Tô Nguyễn Thành Đạt</t>
  </si>
  <si>
    <t>15/12/2002</t>
  </si>
  <si>
    <t>Nguyễn Nam Phương</t>
  </si>
  <si>
    <t>Ngọ Duy Thái</t>
  </si>
  <si>
    <t>22/06/2002</t>
  </si>
  <si>
    <t>Tin học</t>
  </si>
  <si>
    <t>Phạm Quỳnh Lam</t>
  </si>
  <si>
    <t>10A7</t>
  </si>
  <si>
    <t>Cao Quốc Thái</t>
  </si>
  <si>
    <t>Thẩm Anh Tiến</t>
  </si>
  <si>
    <t>13/02/2002</t>
  </si>
  <si>
    <t>Nguyễn Quốc Anh</t>
  </si>
  <si>
    <t>28/12/2002</t>
  </si>
  <si>
    <t>10A8</t>
  </si>
  <si>
    <t>Phạm Công Minh</t>
  </si>
  <si>
    <t>28/01/2001</t>
  </si>
  <si>
    <t>Lâm Thị Hương</t>
  </si>
  <si>
    <t>30/03/2002</t>
  </si>
  <si>
    <t>10A9</t>
  </si>
  <si>
    <t>Nguyễn Chí Kiệt</t>
  </si>
  <si>
    <t>30/10/2002</t>
  </si>
  <si>
    <t>Lê Quỳnh Yến Mi</t>
  </si>
  <si>
    <t>28/04/2002</t>
  </si>
  <si>
    <t>Hồng Lê Hoàng Phúc</t>
  </si>
  <si>
    <t>26/07/2002</t>
  </si>
  <si>
    <t>Lê Hoàng Phúc</t>
  </si>
  <si>
    <t>27/04/2002</t>
  </si>
  <si>
    <t>Trương Thị Thu Thảo</t>
  </si>
  <si>
    <t>15/05/2002</t>
  </si>
  <si>
    <t>Lê Thị Thanh Vy</t>
  </si>
  <si>
    <t>Huỳnh Hoàn An</t>
  </si>
  <si>
    <t>25/08/2002</t>
  </si>
  <si>
    <t>10A11</t>
  </si>
  <si>
    <t>Nguyễn Tuấn Anh</t>
  </si>
  <si>
    <t>10A10</t>
  </si>
  <si>
    <t>Đào Cao Huân</t>
  </si>
  <si>
    <t>27/10/2002</t>
  </si>
  <si>
    <t>Huỳnh Thị Thu Huyền</t>
  </si>
  <si>
    <t>Nguyễn Thu Hiền</t>
  </si>
  <si>
    <t>30/04/2002</t>
  </si>
  <si>
    <t>Nguyễn Thị Tuyết Loan</t>
  </si>
  <si>
    <t>28/10/2002</t>
  </si>
  <si>
    <t>Nguyễn Thành Long</t>
  </si>
  <si>
    <t>13/03/2001</t>
  </si>
  <si>
    <t>Đào Công Minh</t>
  </si>
  <si>
    <t>Trần Thị Thanh Thúy</t>
  </si>
  <si>
    <t>Võ Long Thịnh</t>
  </si>
  <si>
    <t>19/10/2001</t>
  </si>
  <si>
    <t>Nguyễn Nhật Tiến</t>
  </si>
  <si>
    <t>31/10/2002</t>
  </si>
  <si>
    <t>Nguyễn Quốc Huy</t>
  </si>
  <si>
    <t>11A1</t>
  </si>
  <si>
    <t>Cao Phương Nhi</t>
  </si>
  <si>
    <t>24/03/2001</t>
  </si>
  <si>
    <t>Lê Thúy Thảo Vy</t>
  </si>
  <si>
    <t>13/07/2001</t>
  </si>
  <si>
    <t>Nguyễn Thị Kim Yến</t>
  </si>
  <si>
    <t>16/06/2000</t>
  </si>
  <si>
    <t>11A2</t>
  </si>
  <si>
    <t>Phạm Tấn Dũng</t>
  </si>
  <si>
    <t>18/12/2001</t>
  </si>
  <si>
    <t>11A3</t>
  </si>
  <si>
    <t>Lê Trung Hiếu</t>
  </si>
  <si>
    <t>24/06/2000</t>
  </si>
  <si>
    <t>Huỳnh Song Kim</t>
  </si>
  <si>
    <t>16/12/2001</t>
  </si>
  <si>
    <t>Nguyễn Thị Mỹ Kim</t>
  </si>
  <si>
    <t>Nguyễn Đăng Quang</t>
  </si>
  <si>
    <t>14/03/2000</t>
  </si>
  <si>
    <t>Nguyễn Ngọc Sơn</t>
  </si>
  <si>
    <t>16/10/2001</t>
  </si>
  <si>
    <t>Nguyễn Đức Bình</t>
  </si>
  <si>
    <t>16/11/2000</t>
  </si>
  <si>
    <t>11A4</t>
  </si>
  <si>
    <t>Trần Đặng Nam Hải</t>
  </si>
  <si>
    <t>Võ Hoàng Hiệp</t>
  </si>
  <si>
    <t>24/04/2001</t>
  </si>
  <si>
    <t>Bùi Thị Hồng Nhung</t>
  </si>
  <si>
    <t>27/08/2001</t>
  </si>
  <si>
    <t>Lê Tấn Phát</t>
  </si>
  <si>
    <t>13/09/2000</t>
  </si>
  <si>
    <t>Nguyễn Cao Thiên Thanh</t>
  </si>
  <si>
    <t>14/04/2001</t>
  </si>
  <si>
    <t>Trần Thị Bé Thêm</t>
  </si>
  <si>
    <t>20/11/2001</t>
  </si>
  <si>
    <t>Dương Gia Huy</t>
  </si>
  <si>
    <t>11A5</t>
  </si>
  <si>
    <t>Nguyễn Hà Vi</t>
  </si>
  <si>
    <t>Hoa Ngọc Giang Thanh</t>
  </si>
  <si>
    <t>11A6</t>
  </si>
  <si>
    <t>Nguyễn Thị Thu Ngân</t>
  </si>
  <si>
    <t>15/02/2000</t>
  </si>
  <si>
    <t>11A7</t>
  </si>
  <si>
    <t>Nguyễn Phước Tân</t>
  </si>
  <si>
    <t>23/12/2001</t>
  </si>
  <si>
    <t>Đỗ Thanh Uyển Nhi</t>
  </si>
  <si>
    <t>11A8</t>
  </si>
  <si>
    <t>Mã Võ Triệu Tài</t>
  </si>
  <si>
    <t>Nguyễn Hồ Ngọc Hân</t>
  </si>
  <si>
    <t>26/10/2001</t>
  </si>
  <si>
    <t>11A9</t>
  </si>
  <si>
    <t>Cao Thanh Hoàng</t>
  </si>
  <si>
    <t>30/05/2000</t>
  </si>
  <si>
    <t>Chu Gia Huy</t>
  </si>
  <si>
    <t>26/02/2001</t>
  </si>
  <si>
    <t>Trần Thanh Nguyên</t>
  </si>
  <si>
    <t>25/06/2001</t>
  </si>
  <si>
    <t>Nguyễn Lê Yến Nhi</t>
  </si>
  <si>
    <t>15/04/2001</t>
  </si>
  <si>
    <t>GDQP-AN</t>
  </si>
  <si>
    <t>Nguyễn Văn Phúc</t>
  </si>
  <si>
    <t>Nguyễn Ngọc Lân</t>
  </si>
  <si>
    <t>11A10</t>
  </si>
  <si>
    <t>Nguyễn Thị Thanh Quí</t>
  </si>
  <si>
    <t>28/03/2001</t>
  </si>
  <si>
    <t>Nguyễn Minh Tuấn</t>
  </si>
  <si>
    <t>20/06/2001</t>
  </si>
  <si>
    <t>MÔn bắt buộc</t>
  </si>
  <si>
    <t>Môn tự chọn</t>
  </si>
  <si>
    <t>Ko tham gia thi</t>
  </si>
  <si>
    <t>không tham gia thi</t>
  </si>
  <si>
    <t>Năm học 2017-2018</t>
  </si>
  <si>
    <t>Ghi chú</t>
  </si>
  <si>
    <t>Thống kê</t>
  </si>
  <si>
    <t>Khối 10</t>
  </si>
  <si>
    <t>Khối 11</t>
  </si>
  <si>
    <t>Tổng</t>
  </si>
  <si>
    <t>Ngữ Văn</t>
  </si>
  <si>
    <t>x</t>
  </si>
  <si>
    <t/>
  </si>
  <si>
    <t>Khối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</si>
  <si>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</si>
  <si>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</si>
  <si>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</si>
  <si>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</si>
  <si>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</si>
  <si>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</si>
  <si>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</si>
  <si>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</si>
  <si>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</si>
  <si>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</si>
  <si>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</si>
  <si>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</si>
  <si>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</si>
  <si>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</si>
  <si>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</si>
  <si>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</si>
  <si>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</si>
  <si>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</si>
  <si>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</si>
  <si>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</si>
  <si>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</si>
  <si>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</si>
  <si>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</si>
  <si>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</si>
  <si>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</si>
  <si>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</si>
  <si>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</si>
  <si>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</si>
  <si>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</si>
  <si>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</si>
  <si>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</si>
  <si>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</si>
  <si>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</si>
  <si>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</si>
  <si>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</si>
  <si>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</si>
  <si>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</si>
  <si>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</si>
  <si>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</si>
  <si>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</si>
  <si>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</si>
  <si>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</si>
  <si>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</si>
  <si>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</si>
  <si>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</si>
  <si>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</si>
  <si>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</si>
  <si>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</si>
  <si>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</si>
  <si>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</si>
  <si>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</si>
  <si>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</si>
  <si>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</si>
  <si>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</si>
  <si>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</si>
  <si>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</si>
  <si>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</si>
  <si>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</si>
  <si>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</si>
  <si>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</si>
  <si>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</si>
  <si>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</si>
  <si>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</si>
  <si>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</si>
  <si>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</si>
  <si>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DANH SÁCH PHÒNG THI LẠI - NĂM HỌC 2016-2017</t>
  </si>
  <si>
    <t>Thi môn Hóa</t>
  </si>
  <si>
    <t>Thi môn Sinh</t>
  </si>
  <si>
    <t>Hóa10</t>
  </si>
  <si>
    <t>Sinh10</t>
  </si>
  <si>
    <t>Hóa11</t>
  </si>
  <si>
    <t>Anh</t>
  </si>
  <si>
    <t>Địa</t>
  </si>
  <si>
    <t>Thi môn Anh</t>
  </si>
  <si>
    <t>Thi môn Địa</t>
  </si>
  <si>
    <t>Trường THPT Nguyễn Văn Tăng</t>
  </si>
  <si>
    <t>Mã phách</t>
  </si>
  <si>
    <t>V01</t>
  </si>
  <si>
    <t>V02</t>
  </si>
  <si>
    <t>V03</t>
  </si>
  <si>
    <t>V04</t>
  </si>
  <si>
    <t>V05</t>
  </si>
  <si>
    <t>V06</t>
  </si>
  <si>
    <t>L01</t>
  </si>
  <si>
    <t>L02</t>
  </si>
  <si>
    <t>L03</t>
  </si>
  <si>
    <t>L04</t>
  </si>
  <si>
    <t>L05</t>
  </si>
  <si>
    <t>L06</t>
  </si>
  <si>
    <t>L07</t>
  </si>
  <si>
    <t>L08</t>
  </si>
  <si>
    <t>L09</t>
  </si>
  <si>
    <t>H02</t>
  </si>
  <si>
    <t>H03</t>
  </si>
  <si>
    <t>H04</t>
  </si>
  <si>
    <t>Si01</t>
  </si>
  <si>
    <t>Si02</t>
  </si>
  <si>
    <t>Si03</t>
  </si>
  <si>
    <t>Si04</t>
  </si>
  <si>
    <t>Si05</t>
  </si>
  <si>
    <t>Si06</t>
  </si>
  <si>
    <t>H05</t>
  </si>
  <si>
    <t>H06</t>
  </si>
  <si>
    <t>H07</t>
  </si>
  <si>
    <t>H08</t>
  </si>
  <si>
    <t>H09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</si>
  <si>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</si>
  <si>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</si>
  <si>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</si>
  <si>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</si>
  <si>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</si>
  <si>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</si>
  <si>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</si>
  <si>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</si>
  <si>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</si>
  <si>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H19</t>
  </si>
  <si>
    <t>H20</t>
  </si>
  <si>
    <t>H21</t>
  </si>
  <si>
    <t>H22</t>
  </si>
  <si>
    <t>H23</t>
  </si>
  <si>
    <t>H24</t>
  </si>
  <si>
    <t>H25</t>
  </si>
  <si>
    <t>H26</t>
  </si>
  <si>
    <t>H27</t>
  </si>
  <si>
    <t>A01</t>
  </si>
  <si>
    <t>A02</t>
  </si>
  <si>
    <t>A03</t>
  </si>
  <si>
    <t>A04</t>
  </si>
  <si>
    <t>D01</t>
  </si>
  <si>
    <t>D02</t>
  </si>
  <si>
    <t>D03</t>
  </si>
  <si>
    <t>D04</t>
  </si>
  <si>
    <t>D05</t>
  </si>
  <si>
    <t>D06</t>
  </si>
  <si>
    <t>D07</t>
  </si>
  <si>
    <t>D08</t>
  </si>
  <si>
    <t>D09</t>
  </si>
  <si>
    <t>D10</t>
  </si>
  <si>
    <t>D11</t>
  </si>
  <si>
    <t>D12</t>
  </si>
  <si>
    <t>D13</t>
  </si>
  <si>
    <t>D14</t>
  </si>
  <si>
    <t>D15</t>
  </si>
  <si>
    <t>T01</t>
  </si>
  <si>
    <t>T02</t>
  </si>
  <si>
    <t>T03</t>
  </si>
  <si>
    <t>T04</t>
  </si>
  <si>
    <t>T05</t>
  </si>
  <si>
    <t>T06</t>
  </si>
  <si>
    <t>T07</t>
  </si>
  <si>
    <t>T08</t>
  </si>
  <si>
    <t>T09</t>
  </si>
  <si>
    <t>T10</t>
  </si>
  <si>
    <t>T11</t>
  </si>
  <si>
    <t>T12</t>
  </si>
  <si>
    <t>T13</t>
  </si>
  <si>
    <t>T14</t>
  </si>
  <si>
    <t>T15</t>
  </si>
  <si>
    <t>T16</t>
  </si>
  <si>
    <t>T17</t>
  </si>
  <si>
    <t>T18</t>
  </si>
  <si>
    <t>T19</t>
  </si>
  <si>
    <t>T20</t>
  </si>
  <si>
    <t>T21</t>
  </si>
  <si>
    <t>T22</t>
  </si>
  <si>
    <t>Su01</t>
  </si>
  <si>
    <t>Su02</t>
  </si>
  <si>
    <t>Su03</t>
  </si>
  <si>
    <t>Su04</t>
  </si>
  <si>
    <t>Su05</t>
  </si>
  <si>
    <t>Su06</t>
  </si>
  <si>
    <t>Su07</t>
  </si>
  <si>
    <t>Điểm</t>
  </si>
  <si>
    <t>DANH SÁCH NHẬP ĐIỂM THI LẠI - NĂM HỌC 2017-2018</t>
  </si>
  <si>
    <t>v</t>
  </si>
  <si>
    <t>Si07</t>
  </si>
  <si>
    <t>vắng</t>
  </si>
  <si>
    <t>D16</t>
  </si>
  <si>
    <t>Vắng</t>
  </si>
</sst>
</file>

<file path=xl/styles.xml><?xml version="1.0" encoding="utf-8"?>
<styleSheet xmlns="http://schemas.openxmlformats.org/spreadsheetml/2006/main">
  <numFmts count="1">
    <numFmt numFmtId="164" formatCode="mm/dd/yyyy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9AD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8" fillId="0" borderId="0" xfId="0" applyFont="1" applyAlignment="1">
      <alignment wrapText="1"/>
    </xf>
    <xf numFmtId="0" fontId="0" fillId="0" borderId="0" xfId="0" applyAlignment="1">
      <alignment horizontal="right"/>
    </xf>
    <xf numFmtId="0" fontId="19" fillId="33" borderId="11" xfId="0" applyFont="1" applyFill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wrapText="1"/>
    </xf>
    <xf numFmtId="14" fontId="18" fillId="0" borderId="11" xfId="0" applyNumberFormat="1" applyFont="1" applyBorder="1" applyAlignment="1">
      <alignment wrapText="1"/>
    </xf>
    <xf numFmtId="0" fontId="18" fillId="0" borderId="11" xfId="0" applyFont="1" applyBorder="1" applyAlignment="1">
      <alignment horizontal="left" wrapText="1"/>
    </xf>
    <xf numFmtId="0" fontId="18" fillId="0" borderId="11" xfId="0" applyFont="1" applyBorder="1" applyAlignment="1">
      <alignment horizontal="right" wrapText="1"/>
    </xf>
    <xf numFmtId="0" fontId="0" fillId="0" borderId="11" xfId="0" applyBorder="1"/>
    <xf numFmtId="0" fontId="20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19" fillId="33" borderId="11" xfId="0" applyFont="1" applyFill="1" applyBorder="1" applyAlignment="1">
      <alignment wrapText="1"/>
    </xf>
    <xf numFmtId="0" fontId="21" fillId="0" borderId="11" xfId="0" applyFont="1" applyBorder="1" applyAlignment="1">
      <alignment horizontal="center" wrapText="1"/>
    </xf>
    <xf numFmtId="0" fontId="20" fillId="0" borderId="11" xfId="0" applyFont="1" applyBorder="1" applyAlignment="1">
      <alignment horizontal="right" wrapText="1"/>
    </xf>
    <xf numFmtId="14" fontId="18" fillId="0" borderId="11" xfId="0" applyNumberFormat="1" applyFont="1" applyBorder="1" applyAlignment="1">
      <alignment horizontal="right" wrapText="1"/>
    </xf>
    <xf numFmtId="0" fontId="18" fillId="34" borderId="11" xfId="0" applyFont="1" applyFill="1" applyBorder="1" applyAlignment="1">
      <alignment wrapText="1"/>
    </xf>
    <xf numFmtId="0" fontId="18" fillId="0" borderId="11" xfId="0" applyFont="1" applyFill="1" applyBorder="1" applyAlignment="1">
      <alignment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right" wrapText="1"/>
    </xf>
    <xf numFmtId="0" fontId="18" fillId="0" borderId="11" xfId="0" applyFont="1" applyFill="1" applyBorder="1" applyAlignment="1">
      <alignment horizontal="center" wrapText="1"/>
    </xf>
    <xf numFmtId="0" fontId="0" fillId="0" borderId="11" xfId="0" applyFill="1" applyBorder="1"/>
    <xf numFmtId="14" fontId="18" fillId="0" borderId="1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20" fillId="0" borderId="1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Fill="1" applyAlignment="1">
      <alignment wrapText="1"/>
    </xf>
    <xf numFmtId="0" fontId="18" fillId="0" borderId="0" xfId="0" applyFont="1" applyFill="1" applyAlignment="1">
      <alignment horizontal="center" wrapText="1"/>
    </xf>
    <xf numFmtId="0" fontId="18" fillId="0" borderId="11" xfId="0" quotePrefix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4" fillId="0" borderId="11" xfId="0" applyFont="1" applyFill="1" applyBorder="1" applyAlignment="1">
      <alignment horizontal="center" wrapText="1"/>
    </xf>
    <xf numFmtId="0" fontId="25" fillId="0" borderId="0" xfId="0" applyFont="1" applyFill="1"/>
    <xf numFmtId="164" fontId="18" fillId="0" borderId="11" xfId="0" applyNumberFormat="1" applyFont="1" applyFill="1" applyBorder="1" applyAlignment="1">
      <alignment horizontal="center" wrapText="1"/>
    </xf>
    <xf numFmtId="164" fontId="18" fillId="0" borderId="11" xfId="0" applyNumberFormat="1" applyFont="1" applyBorder="1" applyAlignment="1">
      <alignment horizontal="center" wrapText="1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6" fillId="0" borderId="0" xfId="0" applyFont="1"/>
    <xf numFmtId="0" fontId="26" fillId="0" borderId="0" xfId="0" applyFont="1" applyAlignment="1">
      <alignment horizontal="center"/>
    </xf>
    <xf numFmtId="0" fontId="26" fillId="0" borderId="0" xfId="0" applyFont="1" applyAlignment="1">
      <alignment horizontal="right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0" fontId="27" fillId="0" borderId="0" xfId="0" applyFont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wrapText="1"/>
    </xf>
    <xf numFmtId="0" fontId="19" fillId="33" borderId="11" xfId="0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Fill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S316"/>
  <sheetViews>
    <sheetView showGridLines="0" workbookViewId="0">
      <pane ySplit="5" topLeftCell="A297" activePane="bottomLeft" state="frozen"/>
      <selection pane="bottomLeft" activeCell="G6" sqref="G6"/>
    </sheetView>
  </sheetViews>
  <sheetFormatPr defaultRowHeight="15"/>
  <cols>
    <col min="1" max="1" width="4" customWidth="1"/>
    <col min="2" max="2" width="20.7109375" bestFit="1" customWidth="1"/>
    <col min="3" max="3" width="10.42578125" bestFit="1" customWidth="1"/>
    <col min="4" max="4" width="7.7109375" customWidth="1"/>
    <col min="5" max="5" width="11" bestFit="1" customWidth="1"/>
    <col min="6" max="6" width="6" customWidth="1"/>
    <col min="7" max="7" width="27.85546875" customWidth="1"/>
    <col min="8" max="8" width="6.85546875" customWidth="1"/>
    <col min="9" max="9" width="8.5703125" customWidth="1"/>
    <col min="10" max="10" width="5.5703125" customWidth="1"/>
    <col min="11" max="12" width="8.140625" customWidth="1"/>
    <col min="13" max="13" width="14.7109375" customWidth="1"/>
    <col min="14" max="14" width="7" customWidth="1"/>
    <col min="15" max="15" width="5.42578125" customWidth="1"/>
    <col min="16" max="16" width="5.5703125" customWidth="1"/>
    <col min="17" max="17" width="8.42578125" customWidth="1"/>
    <col min="18" max="18" width="7" customWidth="1"/>
  </cols>
  <sheetData>
    <row r="1" spans="1:19">
      <c r="A1" t="s">
        <v>1</v>
      </c>
      <c r="R1" s="2" t="s">
        <v>170</v>
      </c>
    </row>
    <row r="2" spans="1:19" ht="15" customHeight="1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1:19">
      <c r="A3" s="1"/>
      <c r="B3" s="1"/>
      <c r="C3" s="1"/>
    </row>
    <row r="4" spans="1:19" ht="15" customHeight="1">
      <c r="A4" s="55" t="s">
        <v>2</v>
      </c>
      <c r="B4" s="55" t="s">
        <v>3</v>
      </c>
      <c r="C4" s="55" t="s">
        <v>4</v>
      </c>
      <c r="D4" s="55" t="s">
        <v>5</v>
      </c>
      <c r="E4" s="55" t="s">
        <v>6</v>
      </c>
      <c r="F4" s="55" t="s">
        <v>7</v>
      </c>
      <c r="G4" s="55" t="s">
        <v>8</v>
      </c>
      <c r="H4" s="55" t="s">
        <v>9</v>
      </c>
      <c r="I4" s="55" t="s">
        <v>10</v>
      </c>
      <c r="J4" s="3" t="s">
        <v>11</v>
      </c>
      <c r="K4" s="55" t="s">
        <v>166</v>
      </c>
      <c r="L4" s="55" t="s">
        <v>167</v>
      </c>
      <c r="M4" s="55" t="s">
        <v>12</v>
      </c>
      <c r="N4" s="3"/>
      <c r="O4" s="3" t="s">
        <v>13</v>
      </c>
      <c r="P4" s="55" t="s">
        <v>14</v>
      </c>
      <c r="Q4" s="55"/>
      <c r="R4" s="15" t="s">
        <v>15</v>
      </c>
    </row>
    <row r="5" spans="1:19">
      <c r="A5" s="55"/>
      <c r="B5" s="55"/>
      <c r="C5" s="55"/>
      <c r="D5" s="55"/>
      <c r="E5" s="55"/>
      <c r="F5" s="55"/>
      <c r="G5" s="55"/>
      <c r="H5" s="55"/>
      <c r="I5" s="55"/>
      <c r="J5" s="3" t="s">
        <v>16</v>
      </c>
      <c r="K5" s="55"/>
      <c r="L5" s="55"/>
      <c r="M5" s="55"/>
      <c r="N5" s="3"/>
      <c r="O5" s="3" t="s">
        <v>16</v>
      </c>
      <c r="P5" s="3" t="s">
        <v>17</v>
      </c>
      <c r="Q5" s="3" t="s">
        <v>18</v>
      </c>
      <c r="R5" s="15"/>
    </row>
    <row r="6" spans="1:19" ht="26.25">
      <c r="A6" s="4">
        <f t="shared" ref="A6:A37" si="0">IF(B6=B5,A5,A5+1)</f>
        <v>1</v>
      </c>
      <c r="B6" s="5" t="s">
        <v>115</v>
      </c>
      <c r="C6" s="5" t="s">
        <v>109</v>
      </c>
      <c r="D6" s="5" t="s">
        <v>41</v>
      </c>
      <c r="E6" s="5">
        <v>1264035052</v>
      </c>
      <c r="F6" s="5" t="s">
        <v>110</v>
      </c>
      <c r="G6" s="7"/>
      <c r="H6" s="4">
        <v>1</v>
      </c>
      <c r="I6" s="7" t="s">
        <v>23</v>
      </c>
      <c r="J6" s="8">
        <v>2.7</v>
      </c>
      <c r="K6" s="4" t="str">
        <f t="shared" ref="K6:K69" si="1">IF(J6&lt;3.5,"BB","")</f>
        <v>BB</v>
      </c>
      <c r="L6" s="16" t="str">
        <f t="shared" ref="L6:L69" si="2">IF(AND(OR(I6="Toán",I6="Ngữ Văn"),J6&gt;=3.5,COUNTIFS($B$6:$B$305,B6,$I$6:$I$305,"Toán")+COUNTIFS($B$6:$B$305,B6,$I$6:$I$305,"Ngữ văn")=2),"TC","")</f>
        <v/>
      </c>
      <c r="M6" s="4" t="s">
        <v>169</v>
      </c>
      <c r="N6" s="16" t="str">
        <f t="shared" ref="N6:N37" si="3">IF(K6="BB",IF(M6="x","","Thiếu"),"")</f>
        <v>Thiếu</v>
      </c>
      <c r="O6" s="8"/>
      <c r="P6" s="17">
        <v>4.9000000000000004</v>
      </c>
      <c r="Q6" s="8"/>
      <c r="R6" s="5"/>
      <c r="S6" t="str">
        <f>LEFT(F6,2)</f>
        <v>11</v>
      </c>
    </row>
    <row r="7" spans="1:19" ht="26.25">
      <c r="A7" s="4">
        <f t="shared" si="0"/>
        <v>1</v>
      </c>
      <c r="B7" s="5" t="s">
        <v>115</v>
      </c>
      <c r="C7" s="5" t="s">
        <v>109</v>
      </c>
      <c r="D7" s="5" t="s">
        <v>41</v>
      </c>
      <c r="E7" s="5">
        <v>1264035052</v>
      </c>
      <c r="F7" s="5" t="s">
        <v>110</v>
      </c>
      <c r="G7" s="7"/>
      <c r="H7" s="4">
        <v>2</v>
      </c>
      <c r="I7" s="7" t="s">
        <v>24</v>
      </c>
      <c r="J7" s="8">
        <v>3.9</v>
      </c>
      <c r="K7" s="4" t="str">
        <f t="shared" si="1"/>
        <v/>
      </c>
      <c r="L7" s="16" t="str">
        <f t="shared" si="2"/>
        <v/>
      </c>
      <c r="M7" s="4" t="s">
        <v>169</v>
      </c>
      <c r="N7" s="16" t="str">
        <f t="shared" si="3"/>
        <v/>
      </c>
      <c r="O7" s="8"/>
      <c r="P7" s="17"/>
      <c r="Q7" s="8"/>
      <c r="R7" s="5"/>
      <c r="S7" t="str">
        <f t="shared" ref="S7:S70" si="4">LEFT(F7,2)</f>
        <v>11</v>
      </c>
    </row>
    <row r="8" spans="1:19" ht="26.25">
      <c r="A8" s="4">
        <f t="shared" si="0"/>
        <v>1</v>
      </c>
      <c r="B8" s="5" t="s">
        <v>115</v>
      </c>
      <c r="C8" s="5" t="s">
        <v>109</v>
      </c>
      <c r="D8" s="5" t="s">
        <v>41</v>
      </c>
      <c r="E8" s="5">
        <v>1264035052</v>
      </c>
      <c r="F8" s="5" t="s">
        <v>110</v>
      </c>
      <c r="G8" s="7"/>
      <c r="H8" s="4">
        <v>3</v>
      </c>
      <c r="I8" s="7" t="s">
        <v>25</v>
      </c>
      <c r="J8" s="8">
        <v>2.2999999999999998</v>
      </c>
      <c r="K8" s="4" t="str">
        <f t="shared" si="1"/>
        <v>BB</v>
      </c>
      <c r="L8" s="16" t="str">
        <f t="shared" si="2"/>
        <v/>
      </c>
      <c r="M8" s="4" t="s">
        <v>169</v>
      </c>
      <c r="N8" s="16" t="str">
        <f t="shared" si="3"/>
        <v>Thiếu</v>
      </c>
      <c r="O8" s="8"/>
      <c r="P8" s="17"/>
      <c r="Q8" s="8"/>
      <c r="R8" s="5"/>
      <c r="S8" t="str">
        <f t="shared" si="4"/>
        <v>11</v>
      </c>
    </row>
    <row r="9" spans="1:19" ht="26.25">
      <c r="A9" s="4">
        <f t="shared" si="0"/>
        <v>1</v>
      </c>
      <c r="B9" s="5" t="s">
        <v>115</v>
      </c>
      <c r="C9" s="5" t="s">
        <v>109</v>
      </c>
      <c r="D9" s="5" t="s">
        <v>41</v>
      </c>
      <c r="E9" s="5">
        <v>1264035052</v>
      </c>
      <c r="F9" s="5" t="s">
        <v>110</v>
      </c>
      <c r="G9" s="7"/>
      <c r="H9" s="4">
        <v>4</v>
      </c>
      <c r="I9" s="7" t="s">
        <v>54</v>
      </c>
      <c r="J9" s="8">
        <v>4.3</v>
      </c>
      <c r="K9" s="4" t="str">
        <f t="shared" si="1"/>
        <v/>
      </c>
      <c r="L9" s="16" t="str">
        <f t="shared" si="2"/>
        <v/>
      </c>
      <c r="M9" s="4" t="s">
        <v>169</v>
      </c>
      <c r="N9" s="16" t="str">
        <f t="shared" si="3"/>
        <v/>
      </c>
      <c r="O9" s="8"/>
      <c r="P9" s="17"/>
      <c r="Q9" s="8"/>
      <c r="R9" s="5"/>
      <c r="S9" t="str">
        <f t="shared" si="4"/>
        <v>11</v>
      </c>
    </row>
    <row r="10" spans="1:19" ht="26.25">
      <c r="A10" s="4">
        <f t="shared" si="0"/>
        <v>1</v>
      </c>
      <c r="B10" s="5" t="s">
        <v>115</v>
      </c>
      <c r="C10" s="5" t="s">
        <v>109</v>
      </c>
      <c r="D10" s="5" t="s">
        <v>41</v>
      </c>
      <c r="E10" s="5">
        <v>1264035052</v>
      </c>
      <c r="F10" s="5" t="s">
        <v>110</v>
      </c>
      <c r="G10" s="7"/>
      <c r="H10" s="4">
        <v>5</v>
      </c>
      <c r="I10" s="7" t="s">
        <v>31</v>
      </c>
      <c r="J10" s="8">
        <v>4.7</v>
      </c>
      <c r="K10" s="4" t="str">
        <f t="shared" si="1"/>
        <v/>
      </c>
      <c r="L10" s="16" t="str">
        <f t="shared" si="2"/>
        <v/>
      </c>
      <c r="M10" s="4" t="s">
        <v>169</v>
      </c>
      <c r="N10" s="16" t="str">
        <f t="shared" si="3"/>
        <v/>
      </c>
      <c r="O10" s="8"/>
      <c r="P10" s="17"/>
      <c r="Q10" s="8"/>
      <c r="R10" s="5"/>
      <c r="S10" t="str">
        <f t="shared" si="4"/>
        <v>11</v>
      </c>
    </row>
    <row r="11" spans="1:19" ht="26.25">
      <c r="A11" s="4">
        <f t="shared" si="0"/>
        <v>1</v>
      </c>
      <c r="B11" s="5" t="s">
        <v>115</v>
      </c>
      <c r="C11" s="5" t="s">
        <v>109</v>
      </c>
      <c r="D11" s="5" t="s">
        <v>41</v>
      </c>
      <c r="E11" s="5">
        <v>1264035052</v>
      </c>
      <c r="F11" s="5" t="s">
        <v>110</v>
      </c>
      <c r="G11" s="7"/>
      <c r="H11" s="4">
        <v>6</v>
      </c>
      <c r="I11" s="7" t="s">
        <v>32</v>
      </c>
      <c r="J11" s="8">
        <v>4.7</v>
      </c>
      <c r="K11" s="4" t="str">
        <f t="shared" si="1"/>
        <v/>
      </c>
      <c r="L11" s="16" t="str">
        <f t="shared" si="2"/>
        <v/>
      </c>
      <c r="M11" s="4" t="s">
        <v>169</v>
      </c>
      <c r="N11" s="16" t="str">
        <f t="shared" si="3"/>
        <v/>
      </c>
      <c r="O11" s="8"/>
      <c r="P11" s="17"/>
      <c r="Q11" s="8"/>
      <c r="R11" s="5"/>
      <c r="S11" t="str">
        <f t="shared" si="4"/>
        <v>11</v>
      </c>
    </row>
    <row r="12" spans="1:19">
      <c r="A12" s="4">
        <f t="shared" si="0"/>
        <v>2</v>
      </c>
      <c r="B12" s="5" t="s">
        <v>52</v>
      </c>
      <c r="C12" s="5" t="s">
        <v>53</v>
      </c>
      <c r="D12" s="5" t="s">
        <v>21</v>
      </c>
      <c r="E12" s="5">
        <v>933240877</v>
      </c>
      <c r="F12" s="5" t="s">
        <v>48</v>
      </c>
      <c r="G12" s="7"/>
      <c r="H12" s="4">
        <v>1</v>
      </c>
      <c r="I12" s="7" t="s">
        <v>23</v>
      </c>
      <c r="J12" s="8">
        <v>2.6</v>
      </c>
      <c r="K12" s="4" t="str">
        <f t="shared" si="1"/>
        <v>BB</v>
      </c>
      <c r="L12" s="16" t="str">
        <f t="shared" si="2"/>
        <v/>
      </c>
      <c r="M12" s="4" t="s">
        <v>168</v>
      </c>
      <c r="N12" s="16" t="str">
        <f t="shared" si="3"/>
        <v>Thiếu</v>
      </c>
      <c r="O12" s="8"/>
      <c r="P12" s="17">
        <v>4.3</v>
      </c>
      <c r="Q12" s="8"/>
      <c r="R12" s="5"/>
      <c r="S12" t="str">
        <f t="shared" si="4"/>
        <v>10</v>
      </c>
    </row>
    <row r="13" spans="1:19">
      <c r="A13" s="4">
        <f t="shared" si="0"/>
        <v>2</v>
      </c>
      <c r="B13" s="5" t="s">
        <v>52</v>
      </c>
      <c r="C13" s="5" t="s">
        <v>53</v>
      </c>
      <c r="D13" s="5" t="s">
        <v>21</v>
      </c>
      <c r="E13" s="5">
        <v>933240877</v>
      </c>
      <c r="F13" s="5" t="s">
        <v>48</v>
      </c>
      <c r="G13" s="7"/>
      <c r="H13" s="4">
        <v>2</v>
      </c>
      <c r="I13" s="7" t="s">
        <v>24</v>
      </c>
      <c r="J13" s="8">
        <v>3.5</v>
      </c>
      <c r="K13" s="4" t="str">
        <f t="shared" si="1"/>
        <v/>
      </c>
      <c r="L13" s="16" t="str">
        <f t="shared" si="2"/>
        <v/>
      </c>
      <c r="M13" s="4" t="s">
        <v>168</v>
      </c>
      <c r="N13" s="16" t="str">
        <f t="shared" si="3"/>
        <v/>
      </c>
      <c r="O13" s="8"/>
      <c r="P13" s="17"/>
      <c r="Q13" s="8"/>
      <c r="R13" s="5"/>
      <c r="S13" t="str">
        <f t="shared" si="4"/>
        <v>10</v>
      </c>
    </row>
    <row r="14" spans="1:19">
      <c r="A14" s="4">
        <f t="shared" si="0"/>
        <v>2</v>
      </c>
      <c r="B14" s="5" t="s">
        <v>52</v>
      </c>
      <c r="C14" s="5" t="s">
        <v>53</v>
      </c>
      <c r="D14" s="5" t="s">
        <v>21</v>
      </c>
      <c r="E14" s="5">
        <v>933240877</v>
      </c>
      <c r="F14" s="5" t="s">
        <v>48</v>
      </c>
      <c r="G14" s="7"/>
      <c r="H14" s="4">
        <v>3</v>
      </c>
      <c r="I14" s="7" t="s">
        <v>25</v>
      </c>
      <c r="J14" s="8">
        <v>3.7</v>
      </c>
      <c r="K14" s="4" t="str">
        <f t="shared" si="1"/>
        <v/>
      </c>
      <c r="L14" s="16" t="str">
        <f t="shared" si="2"/>
        <v/>
      </c>
      <c r="M14" s="4" t="s">
        <v>168</v>
      </c>
      <c r="N14" s="16" t="str">
        <f t="shared" si="3"/>
        <v/>
      </c>
      <c r="O14" s="8"/>
      <c r="P14" s="17"/>
      <c r="Q14" s="8"/>
      <c r="R14" s="5"/>
      <c r="S14" t="str">
        <f t="shared" si="4"/>
        <v>10</v>
      </c>
    </row>
    <row r="15" spans="1:19">
      <c r="A15" s="4">
        <f t="shared" si="0"/>
        <v>2</v>
      </c>
      <c r="B15" s="5" t="s">
        <v>52</v>
      </c>
      <c r="C15" s="5" t="s">
        <v>53</v>
      </c>
      <c r="D15" s="5" t="s">
        <v>21</v>
      </c>
      <c r="E15" s="5">
        <v>933240877</v>
      </c>
      <c r="F15" s="5" t="s">
        <v>48</v>
      </c>
      <c r="G15" s="7"/>
      <c r="H15" s="4">
        <v>4</v>
      </c>
      <c r="I15" s="7" t="s">
        <v>26</v>
      </c>
      <c r="J15" s="8">
        <v>3.5</v>
      </c>
      <c r="K15" s="4" t="str">
        <f t="shared" si="1"/>
        <v/>
      </c>
      <c r="L15" s="16" t="str">
        <f t="shared" si="2"/>
        <v/>
      </c>
      <c r="M15" s="4" t="s">
        <v>168</v>
      </c>
      <c r="N15" s="16" t="str">
        <f t="shared" si="3"/>
        <v/>
      </c>
      <c r="O15" s="8"/>
      <c r="P15" s="17"/>
      <c r="Q15" s="8"/>
      <c r="R15" s="5"/>
      <c r="S15" t="str">
        <f t="shared" si="4"/>
        <v>10</v>
      </c>
    </row>
    <row r="16" spans="1:19">
      <c r="A16" s="4">
        <f t="shared" si="0"/>
        <v>2</v>
      </c>
      <c r="B16" s="5" t="s">
        <v>52</v>
      </c>
      <c r="C16" s="5" t="s">
        <v>53</v>
      </c>
      <c r="D16" s="5" t="s">
        <v>21</v>
      </c>
      <c r="E16" s="5">
        <v>933240877</v>
      </c>
      <c r="F16" s="5" t="s">
        <v>48</v>
      </c>
      <c r="G16" s="7"/>
      <c r="H16" s="4">
        <v>5</v>
      </c>
      <c r="I16" s="7" t="s">
        <v>54</v>
      </c>
      <c r="J16" s="8">
        <v>4.9000000000000004</v>
      </c>
      <c r="K16" s="4" t="str">
        <f t="shared" si="1"/>
        <v/>
      </c>
      <c r="L16" s="16" t="str">
        <f t="shared" si="2"/>
        <v/>
      </c>
      <c r="M16" s="4" t="s">
        <v>168</v>
      </c>
      <c r="N16" s="16" t="str">
        <f t="shared" si="3"/>
        <v/>
      </c>
      <c r="O16" s="8"/>
      <c r="P16" s="17"/>
      <c r="Q16" s="8"/>
      <c r="R16" s="5"/>
      <c r="S16" t="str">
        <f t="shared" si="4"/>
        <v>10</v>
      </c>
    </row>
    <row r="17" spans="1:19">
      <c r="A17" s="4">
        <f t="shared" si="0"/>
        <v>2</v>
      </c>
      <c r="B17" s="5" t="s">
        <v>52</v>
      </c>
      <c r="C17" s="5" t="s">
        <v>53</v>
      </c>
      <c r="D17" s="5" t="s">
        <v>21</v>
      </c>
      <c r="E17" s="5">
        <v>933240877</v>
      </c>
      <c r="F17" s="5" t="s">
        <v>48</v>
      </c>
      <c r="G17" s="7"/>
      <c r="H17" s="4">
        <v>6</v>
      </c>
      <c r="I17" s="7" t="s">
        <v>30</v>
      </c>
      <c r="J17" s="8">
        <v>4.7</v>
      </c>
      <c r="K17" s="4" t="str">
        <f t="shared" si="1"/>
        <v/>
      </c>
      <c r="L17" s="16" t="str">
        <f t="shared" si="2"/>
        <v>TC</v>
      </c>
      <c r="M17" s="4" t="s">
        <v>168</v>
      </c>
      <c r="N17" s="16" t="str">
        <f t="shared" si="3"/>
        <v/>
      </c>
      <c r="O17" s="8"/>
      <c r="P17" s="17"/>
      <c r="Q17" s="8"/>
      <c r="R17" s="5"/>
      <c r="S17" t="str">
        <f t="shared" si="4"/>
        <v>10</v>
      </c>
    </row>
    <row r="18" spans="1:19">
      <c r="A18" s="4">
        <f t="shared" si="0"/>
        <v>2</v>
      </c>
      <c r="B18" s="5" t="s">
        <v>52</v>
      </c>
      <c r="C18" s="5" t="s">
        <v>53</v>
      </c>
      <c r="D18" s="5" t="s">
        <v>21</v>
      </c>
      <c r="E18" s="5">
        <v>933240877</v>
      </c>
      <c r="F18" s="5" t="s">
        <v>48</v>
      </c>
      <c r="G18" s="7"/>
      <c r="H18" s="4">
        <v>7</v>
      </c>
      <c r="I18" s="7" t="s">
        <v>31</v>
      </c>
      <c r="J18" s="8">
        <v>2.6</v>
      </c>
      <c r="K18" s="4" t="str">
        <f t="shared" si="1"/>
        <v>BB</v>
      </c>
      <c r="L18" s="16" t="str">
        <f t="shared" si="2"/>
        <v/>
      </c>
      <c r="M18" s="4" t="s">
        <v>168</v>
      </c>
      <c r="N18" s="16" t="str">
        <f t="shared" si="3"/>
        <v>Thiếu</v>
      </c>
      <c r="O18" s="8"/>
      <c r="P18" s="17"/>
      <c r="Q18" s="8"/>
      <c r="R18" s="5"/>
      <c r="S18" t="str">
        <f t="shared" si="4"/>
        <v>10</v>
      </c>
    </row>
    <row r="19" spans="1:19">
      <c r="A19" s="4">
        <f t="shared" si="0"/>
        <v>2</v>
      </c>
      <c r="B19" s="5" t="s">
        <v>52</v>
      </c>
      <c r="C19" s="5" t="s">
        <v>53</v>
      </c>
      <c r="D19" s="5" t="s">
        <v>21</v>
      </c>
      <c r="E19" s="5">
        <v>933240877</v>
      </c>
      <c r="F19" s="5" t="s">
        <v>48</v>
      </c>
      <c r="G19" s="7"/>
      <c r="H19" s="4">
        <v>8</v>
      </c>
      <c r="I19" s="7" t="s">
        <v>27</v>
      </c>
      <c r="J19" s="8">
        <v>2.5</v>
      </c>
      <c r="K19" s="4" t="str">
        <f t="shared" si="1"/>
        <v>BB</v>
      </c>
      <c r="L19" s="16" t="str">
        <f t="shared" si="2"/>
        <v/>
      </c>
      <c r="M19" s="4" t="s">
        <v>168</v>
      </c>
      <c r="N19" s="16" t="str">
        <f t="shared" si="3"/>
        <v>Thiếu</v>
      </c>
      <c r="O19" s="8"/>
      <c r="P19" s="17"/>
      <c r="Q19" s="8"/>
      <c r="R19" s="5"/>
      <c r="S19" t="str">
        <f t="shared" si="4"/>
        <v>10</v>
      </c>
    </row>
    <row r="20" spans="1:19">
      <c r="A20" s="4">
        <f t="shared" si="0"/>
        <v>3</v>
      </c>
      <c r="B20" s="5" t="s">
        <v>60</v>
      </c>
      <c r="C20" s="5" t="s">
        <v>61</v>
      </c>
      <c r="D20" s="5" t="s">
        <v>21</v>
      </c>
      <c r="E20" s="5">
        <v>1678180747</v>
      </c>
      <c r="F20" s="5" t="s">
        <v>62</v>
      </c>
      <c r="G20" s="7"/>
      <c r="H20" s="4">
        <v>1</v>
      </c>
      <c r="I20" s="7" t="s">
        <v>23</v>
      </c>
      <c r="J20" s="8">
        <v>3.3</v>
      </c>
      <c r="K20" s="4" t="str">
        <f t="shared" si="1"/>
        <v>BB</v>
      </c>
      <c r="L20" s="16" t="str">
        <f t="shared" si="2"/>
        <v/>
      </c>
      <c r="M20" s="4" t="s">
        <v>168</v>
      </c>
      <c r="N20" s="16" t="str">
        <f t="shared" si="3"/>
        <v>Thiếu</v>
      </c>
      <c r="O20" s="8"/>
      <c r="P20" s="17">
        <v>4.5999999999999996</v>
      </c>
      <c r="Q20" s="8"/>
      <c r="R20" s="5"/>
      <c r="S20" t="str">
        <f t="shared" si="4"/>
        <v>10</v>
      </c>
    </row>
    <row r="21" spans="1:19">
      <c r="A21" s="4">
        <f t="shared" si="0"/>
        <v>3</v>
      </c>
      <c r="B21" s="5" t="s">
        <v>60</v>
      </c>
      <c r="C21" s="5" t="s">
        <v>61</v>
      </c>
      <c r="D21" s="5" t="s">
        <v>21</v>
      </c>
      <c r="E21" s="5">
        <v>1678180747</v>
      </c>
      <c r="F21" s="5" t="s">
        <v>62</v>
      </c>
      <c r="G21" s="7"/>
      <c r="H21" s="4">
        <v>2</v>
      </c>
      <c r="I21" s="7" t="s">
        <v>24</v>
      </c>
      <c r="J21" s="8">
        <v>2.7</v>
      </c>
      <c r="K21" s="4" t="str">
        <f t="shared" si="1"/>
        <v>BB</v>
      </c>
      <c r="L21" s="16" t="str">
        <f t="shared" si="2"/>
        <v/>
      </c>
      <c r="M21" s="4" t="s">
        <v>168</v>
      </c>
      <c r="N21" s="16" t="str">
        <f t="shared" si="3"/>
        <v>Thiếu</v>
      </c>
      <c r="O21" s="8"/>
      <c r="P21" s="17"/>
      <c r="Q21" s="8"/>
      <c r="R21" s="5"/>
      <c r="S21" t="str">
        <f t="shared" si="4"/>
        <v>10</v>
      </c>
    </row>
    <row r="22" spans="1:19">
      <c r="A22" s="4">
        <f t="shared" si="0"/>
        <v>3</v>
      </c>
      <c r="B22" s="5" t="s">
        <v>60</v>
      </c>
      <c r="C22" s="5" t="s">
        <v>61</v>
      </c>
      <c r="D22" s="5" t="s">
        <v>21</v>
      </c>
      <c r="E22" s="5">
        <v>1678180747</v>
      </c>
      <c r="F22" s="5" t="s">
        <v>62</v>
      </c>
      <c r="G22" s="7"/>
      <c r="H22" s="4">
        <v>3</v>
      </c>
      <c r="I22" s="7" t="s">
        <v>25</v>
      </c>
      <c r="J22" s="8">
        <v>2.1</v>
      </c>
      <c r="K22" s="4" t="str">
        <f t="shared" si="1"/>
        <v>BB</v>
      </c>
      <c r="L22" s="16" t="str">
        <f t="shared" si="2"/>
        <v/>
      </c>
      <c r="M22" s="4" t="s">
        <v>168</v>
      </c>
      <c r="N22" s="16" t="str">
        <f t="shared" si="3"/>
        <v>Thiếu</v>
      </c>
      <c r="O22" s="8"/>
      <c r="P22" s="17"/>
      <c r="Q22" s="8"/>
      <c r="R22" s="5"/>
      <c r="S22" t="str">
        <f t="shared" si="4"/>
        <v>10</v>
      </c>
    </row>
    <row r="23" spans="1:19">
      <c r="A23" s="4">
        <f t="shared" si="0"/>
        <v>3</v>
      </c>
      <c r="B23" s="5" t="s">
        <v>60</v>
      </c>
      <c r="C23" s="5" t="s">
        <v>61</v>
      </c>
      <c r="D23" s="5" t="s">
        <v>21</v>
      </c>
      <c r="E23" s="5">
        <v>1678180747</v>
      </c>
      <c r="F23" s="5" t="s">
        <v>62</v>
      </c>
      <c r="G23" s="7"/>
      <c r="H23" s="4">
        <v>4</v>
      </c>
      <c r="I23" s="7" t="s">
        <v>26</v>
      </c>
      <c r="J23" s="8">
        <v>3.8</v>
      </c>
      <c r="K23" s="4" t="str">
        <f t="shared" si="1"/>
        <v/>
      </c>
      <c r="L23" s="16" t="str">
        <f t="shared" si="2"/>
        <v/>
      </c>
      <c r="M23" s="4" t="s">
        <v>168</v>
      </c>
      <c r="N23" s="16" t="str">
        <f t="shared" si="3"/>
        <v/>
      </c>
      <c r="O23" s="8"/>
      <c r="P23" s="17"/>
      <c r="Q23" s="8"/>
      <c r="R23" s="5"/>
      <c r="S23" t="str">
        <f t="shared" si="4"/>
        <v>10</v>
      </c>
    </row>
    <row r="24" spans="1:19">
      <c r="A24" s="4">
        <f t="shared" si="0"/>
        <v>3</v>
      </c>
      <c r="B24" s="5" t="s">
        <v>60</v>
      </c>
      <c r="C24" s="5" t="s">
        <v>61</v>
      </c>
      <c r="D24" s="5" t="s">
        <v>21</v>
      </c>
      <c r="E24" s="5">
        <v>1678180747</v>
      </c>
      <c r="F24" s="5" t="s">
        <v>62</v>
      </c>
      <c r="G24" s="7"/>
      <c r="H24" s="4">
        <v>5</v>
      </c>
      <c r="I24" s="7" t="s">
        <v>31</v>
      </c>
      <c r="J24" s="8">
        <v>3.2</v>
      </c>
      <c r="K24" s="4" t="str">
        <f t="shared" si="1"/>
        <v>BB</v>
      </c>
      <c r="L24" s="16" t="str">
        <f t="shared" si="2"/>
        <v/>
      </c>
      <c r="M24" s="4" t="s">
        <v>168</v>
      </c>
      <c r="N24" s="16" t="str">
        <f t="shared" si="3"/>
        <v>Thiếu</v>
      </c>
      <c r="O24" s="8"/>
      <c r="P24" s="17"/>
      <c r="Q24" s="8"/>
      <c r="R24" s="5"/>
      <c r="S24" t="str">
        <f t="shared" si="4"/>
        <v>10</v>
      </c>
    </row>
    <row r="25" spans="1:19">
      <c r="A25" s="4">
        <f t="shared" si="0"/>
        <v>4</v>
      </c>
      <c r="B25" s="5" t="s">
        <v>82</v>
      </c>
      <c r="C25" s="6">
        <v>37348</v>
      </c>
      <c r="D25" s="5" t="s">
        <v>21</v>
      </c>
      <c r="E25" s="5">
        <v>1677105055</v>
      </c>
      <c r="F25" s="5" t="s">
        <v>83</v>
      </c>
      <c r="G25" s="7"/>
      <c r="H25" s="4">
        <v>4</v>
      </c>
      <c r="I25" s="7" t="s">
        <v>30</v>
      </c>
      <c r="J25" s="8">
        <v>4.8</v>
      </c>
      <c r="K25" s="4" t="str">
        <f t="shared" si="1"/>
        <v/>
      </c>
      <c r="L25" s="16" t="str">
        <f t="shared" si="2"/>
        <v>TC</v>
      </c>
      <c r="M25" s="4" t="s">
        <v>177</v>
      </c>
      <c r="N25" s="16" t="str">
        <f t="shared" si="3"/>
        <v/>
      </c>
      <c r="O25" s="8"/>
      <c r="P25" s="17"/>
      <c r="Q25" s="8"/>
      <c r="R25" s="5"/>
      <c r="S25" t="str">
        <f t="shared" si="4"/>
        <v>10</v>
      </c>
    </row>
    <row r="26" spans="1:19">
      <c r="A26" s="4">
        <f t="shared" si="0"/>
        <v>5</v>
      </c>
      <c r="B26" s="5" t="s">
        <v>84</v>
      </c>
      <c r="C26" s="5" t="s">
        <v>85</v>
      </c>
      <c r="D26" s="5" t="s">
        <v>21</v>
      </c>
      <c r="E26" s="5">
        <v>906832339</v>
      </c>
      <c r="F26" s="5" t="s">
        <v>83</v>
      </c>
      <c r="G26" s="7"/>
      <c r="H26" s="4">
        <v>3</v>
      </c>
      <c r="I26" s="7" t="s">
        <v>25</v>
      </c>
      <c r="J26" s="8">
        <v>3.1</v>
      </c>
      <c r="K26" s="4" t="str">
        <f t="shared" si="1"/>
        <v>BB</v>
      </c>
      <c r="L26" s="16" t="str">
        <f t="shared" si="2"/>
        <v/>
      </c>
      <c r="M26" s="4" t="s">
        <v>177</v>
      </c>
      <c r="N26" s="16" t="str">
        <f t="shared" si="3"/>
        <v/>
      </c>
      <c r="O26" s="8"/>
      <c r="P26" s="17"/>
      <c r="Q26" s="8"/>
      <c r="R26" s="5"/>
      <c r="S26" t="str">
        <f t="shared" si="4"/>
        <v>10</v>
      </c>
    </row>
    <row r="27" spans="1:19">
      <c r="A27" s="4">
        <f t="shared" si="0"/>
        <v>6</v>
      </c>
      <c r="B27" s="5" t="s">
        <v>86</v>
      </c>
      <c r="C27" s="6">
        <v>37322</v>
      </c>
      <c r="D27" s="5" t="s">
        <v>41</v>
      </c>
      <c r="E27" s="5">
        <v>908855190</v>
      </c>
      <c r="F27" s="5" t="s">
        <v>83</v>
      </c>
      <c r="G27" s="7"/>
      <c r="H27" s="4">
        <v>1</v>
      </c>
      <c r="I27" s="7" t="s">
        <v>24</v>
      </c>
      <c r="J27" s="8">
        <v>2.5</v>
      </c>
      <c r="K27" s="4" t="str">
        <f t="shared" si="1"/>
        <v>BB</v>
      </c>
      <c r="L27" s="16" t="str">
        <f t="shared" si="2"/>
        <v/>
      </c>
      <c r="M27" s="4" t="s">
        <v>177</v>
      </c>
      <c r="N27" s="16" t="str">
        <f t="shared" si="3"/>
        <v/>
      </c>
      <c r="O27" s="8"/>
      <c r="P27" s="17">
        <v>5.4</v>
      </c>
      <c r="Q27" s="8"/>
      <c r="R27" s="5"/>
      <c r="S27" t="str">
        <f t="shared" si="4"/>
        <v>10</v>
      </c>
    </row>
    <row r="28" spans="1:19">
      <c r="A28" s="4">
        <f t="shared" si="0"/>
        <v>6</v>
      </c>
      <c r="B28" s="5" t="s">
        <v>86</v>
      </c>
      <c r="C28" s="6">
        <v>37322</v>
      </c>
      <c r="D28" s="5" t="s">
        <v>41</v>
      </c>
      <c r="E28" s="5">
        <v>908855190</v>
      </c>
      <c r="F28" s="5" t="s">
        <v>83</v>
      </c>
      <c r="G28" s="7"/>
      <c r="H28" s="4">
        <v>2</v>
      </c>
      <c r="I28" s="7" t="s">
        <v>25</v>
      </c>
      <c r="J28" s="8">
        <v>3.2</v>
      </c>
      <c r="K28" s="4" t="str">
        <f t="shared" si="1"/>
        <v>BB</v>
      </c>
      <c r="L28" s="16" t="str">
        <f t="shared" si="2"/>
        <v/>
      </c>
      <c r="M28" s="4" t="s">
        <v>177</v>
      </c>
      <c r="N28" s="16" t="str">
        <f t="shared" si="3"/>
        <v/>
      </c>
      <c r="O28" s="8"/>
      <c r="P28" s="17"/>
      <c r="Q28" s="8"/>
      <c r="R28" s="5"/>
      <c r="S28" t="str">
        <f t="shared" si="4"/>
        <v>10</v>
      </c>
    </row>
    <row r="29" spans="1:19">
      <c r="A29" s="4">
        <f t="shared" si="0"/>
        <v>6</v>
      </c>
      <c r="B29" s="5" t="s">
        <v>86</v>
      </c>
      <c r="C29" s="6">
        <v>37322</v>
      </c>
      <c r="D29" s="5" t="s">
        <v>41</v>
      </c>
      <c r="E29" s="5">
        <v>908855190</v>
      </c>
      <c r="F29" s="5" t="s">
        <v>83</v>
      </c>
      <c r="G29" s="7"/>
      <c r="H29" s="4">
        <v>3</v>
      </c>
      <c r="I29" s="7" t="s">
        <v>27</v>
      </c>
      <c r="J29" s="8">
        <v>3.3</v>
      </c>
      <c r="K29" s="4" t="str">
        <f t="shared" si="1"/>
        <v>BB</v>
      </c>
      <c r="L29" s="16" t="str">
        <f t="shared" si="2"/>
        <v/>
      </c>
      <c r="M29" s="4" t="s">
        <v>177</v>
      </c>
      <c r="N29" s="16" t="str">
        <f t="shared" si="3"/>
        <v/>
      </c>
      <c r="O29" s="8"/>
      <c r="P29" s="17"/>
      <c r="Q29" s="8"/>
      <c r="R29" s="5"/>
      <c r="S29" t="str">
        <f t="shared" si="4"/>
        <v>10</v>
      </c>
    </row>
    <row r="30" spans="1:19">
      <c r="A30" s="4">
        <f t="shared" si="0"/>
        <v>7</v>
      </c>
      <c r="B30" s="5" t="s">
        <v>89</v>
      </c>
      <c r="C30" s="5" t="s">
        <v>90</v>
      </c>
      <c r="D30" s="5" t="s">
        <v>41</v>
      </c>
      <c r="E30" s="5">
        <v>908026280</v>
      </c>
      <c r="F30" s="5" t="s">
        <v>83</v>
      </c>
      <c r="G30" s="7"/>
      <c r="H30" s="4">
        <v>2</v>
      </c>
      <c r="I30" s="7" t="s">
        <v>26</v>
      </c>
      <c r="J30" s="8">
        <v>3.3</v>
      </c>
      <c r="K30" s="4" t="str">
        <f t="shared" si="1"/>
        <v>BB</v>
      </c>
      <c r="L30" s="16" t="str">
        <f t="shared" si="2"/>
        <v/>
      </c>
      <c r="M30" s="4" t="s">
        <v>177</v>
      </c>
      <c r="N30" s="16" t="str">
        <f t="shared" si="3"/>
        <v/>
      </c>
      <c r="O30" s="8"/>
      <c r="P30" s="17"/>
      <c r="Q30" s="8"/>
      <c r="R30" s="5"/>
      <c r="S30" t="str">
        <f t="shared" si="4"/>
        <v>10</v>
      </c>
    </row>
    <row r="31" spans="1:19">
      <c r="A31" s="4">
        <f t="shared" si="0"/>
        <v>8</v>
      </c>
      <c r="B31" s="5" t="s">
        <v>91</v>
      </c>
      <c r="C31" s="5" t="s">
        <v>92</v>
      </c>
      <c r="D31" s="5" t="s">
        <v>21</v>
      </c>
      <c r="E31" s="5">
        <v>907860653</v>
      </c>
      <c r="F31" s="5" t="s">
        <v>83</v>
      </c>
      <c r="G31" s="7"/>
      <c r="H31" s="4">
        <v>2</v>
      </c>
      <c r="I31" s="7" t="s">
        <v>26</v>
      </c>
      <c r="J31" s="8">
        <v>3.4</v>
      </c>
      <c r="K31" s="4" t="str">
        <f t="shared" si="1"/>
        <v>BB</v>
      </c>
      <c r="L31" s="16" t="str">
        <f t="shared" si="2"/>
        <v/>
      </c>
      <c r="M31" s="4" t="s">
        <v>177</v>
      </c>
      <c r="N31" s="16" t="str">
        <f t="shared" si="3"/>
        <v/>
      </c>
      <c r="O31" s="8"/>
      <c r="P31" s="17"/>
      <c r="Q31" s="8"/>
      <c r="R31" s="5"/>
      <c r="S31" t="str">
        <f t="shared" si="4"/>
        <v>10</v>
      </c>
    </row>
    <row r="32" spans="1:19">
      <c r="A32" s="4">
        <f t="shared" si="0"/>
        <v>9</v>
      </c>
      <c r="B32" s="5" t="s">
        <v>94</v>
      </c>
      <c r="C32" s="6">
        <v>37259</v>
      </c>
      <c r="D32" s="5" t="s">
        <v>41</v>
      </c>
      <c r="E32" s="5">
        <v>1203084321</v>
      </c>
      <c r="F32" s="5" t="s">
        <v>83</v>
      </c>
      <c r="G32" s="7"/>
      <c r="H32" s="4">
        <v>3</v>
      </c>
      <c r="I32" s="7" t="s">
        <v>25</v>
      </c>
      <c r="J32" s="8">
        <v>3.1</v>
      </c>
      <c r="K32" s="4" t="str">
        <f t="shared" si="1"/>
        <v>BB</v>
      </c>
      <c r="L32" s="16" t="str">
        <f t="shared" si="2"/>
        <v/>
      </c>
      <c r="M32" s="4" t="s">
        <v>177</v>
      </c>
      <c r="N32" s="16" t="str">
        <f t="shared" si="3"/>
        <v/>
      </c>
      <c r="O32" s="8"/>
      <c r="P32" s="17"/>
      <c r="Q32" s="8"/>
      <c r="R32" s="5"/>
      <c r="S32" t="str">
        <f t="shared" si="4"/>
        <v>10</v>
      </c>
    </row>
    <row r="33" spans="1:19">
      <c r="A33" s="4">
        <f t="shared" si="0"/>
        <v>10</v>
      </c>
      <c r="B33" s="7" t="s">
        <v>79</v>
      </c>
      <c r="C33" s="8" t="s">
        <v>80</v>
      </c>
      <c r="D33" s="4" t="s">
        <v>21</v>
      </c>
      <c r="E33" s="8">
        <v>935081844</v>
      </c>
      <c r="F33" s="4" t="s">
        <v>81</v>
      </c>
      <c r="G33" s="7"/>
      <c r="H33" s="4">
        <v>1</v>
      </c>
      <c r="I33" s="7" t="s">
        <v>23</v>
      </c>
      <c r="J33" s="8">
        <v>3.2</v>
      </c>
      <c r="K33" s="4" t="str">
        <f t="shared" si="1"/>
        <v>BB</v>
      </c>
      <c r="L33" s="16" t="str">
        <f t="shared" si="2"/>
        <v/>
      </c>
      <c r="M33" s="4" t="s">
        <v>177</v>
      </c>
      <c r="N33" s="16" t="str">
        <f t="shared" si="3"/>
        <v/>
      </c>
      <c r="O33" s="8"/>
      <c r="P33" s="17">
        <v>5.0999999999999996</v>
      </c>
      <c r="Q33" s="8"/>
      <c r="R33" s="4"/>
      <c r="S33" t="str">
        <f t="shared" si="4"/>
        <v>10</v>
      </c>
    </row>
    <row r="34" spans="1:19">
      <c r="A34" s="4">
        <f t="shared" si="0"/>
        <v>11</v>
      </c>
      <c r="B34" s="5" t="s">
        <v>87</v>
      </c>
      <c r="C34" s="5" t="s">
        <v>88</v>
      </c>
      <c r="D34" s="5" t="s">
        <v>41</v>
      </c>
      <c r="E34" s="5">
        <v>964377870</v>
      </c>
      <c r="F34" s="5" t="s">
        <v>81</v>
      </c>
      <c r="G34" s="7"/>
      <c r="H34" s="4">
        <v>1</v>
      </c>
      <c r="I34" s="7" t="s">
        <v>23</v>
      </c>
      <c r="J34" s="8">
        <v>3</v>
      </c>
      <c r="K34" s="4" t="str">
        <f t="shared" si="1"/>
        <v>BB</v>
      </c>
      <c r="L34" s="16" t="str">
        <f t="shared" si="2"/>
        <v/>
      </c>
      <c r="M34" s="4" t="s">
        <v>177</v>
      </c>
      <c r="N34" s="16" t="str">
        <f t="shared" si="3"/>
        <v/>
      </c>
      <c r="O34" s="8"/>
      <c r="P34" s="17">
        <v>4.8</v>
      </c>
      <c r="Q34" s="8"/>
      <c r="R34" s="5"/>
      <c r="S34" t="str">
        <f t="shared" si="4"/>
        <v>10</v>
      </c>
    </row>
    <row r="35" spans="1:19">
      <c r="A35" s="4">
        <f t="shared" si="0"/>
        <v>11</v>
      </c>
      <c r="B35" s="5" t="s">
        <v>87</v>
      </c>
      <c r="C35" s="5" t="s">
        <v>88</v>
      </c>
      <c r="D35" s="5" t="s">
        <v>41</v>
      </c>
      <c r="E35" s="5">
        <v>964377870</v>
      </c>
      <c r="F35" s="5" t="s">
        <v>81</v>
      </c>
      <c r="G35" s="7"/>
      <c r="H35" s="4">
        <v>2</v>
      </c>
      <c r="I35" s="7" t="s">
        <v>24</v>
      </c>
      <c r="J35" s="8">
        <v>3.4</v>
      </c>
      <c r="K35" s="4" t="str">
        <f t="shared" si="1"/>
        <v>BB</v>
      </c>
      <c r="L35" s="16" t="str">
        <f t="shared" si="2"/>
        <v/>
      </c>
      <c r="M35" s="4" t="s">
        <v>177</v>
      </c>
      <c r="N35" s="16" t="str">
        <f t="shared" si="3"/>
        <v/>
      </c>
      <c r="O35" s="8"/>
      <c r="P35" s="17"/>
      <c r="Q35" s="8"/>
      <c r="R35" s="5"/>
      <c r="S35" t="str">
        <f t="shared" si="4"/>
        <v>10</v>
      </c>
    </row>
    <row r="36" spans="1:19">
      <c r="A36" s="4">
        <f t="shared" si="0"/>
        <v>11</v>
      </c>
      <c r="B36" s="5" t="s">
        <v>87</v>
      </c>
      <c r="C36" s="5" t="s">
        <v>88</v>
      </c>
      <c r="D36" s="5" t="s">
        <v>41</v>
      </c>
      <c r="E36" s="5">
        <v>964377870</v>
      </c>
      <c r="F36" s="5" t="s">
        <v>81</v>
      </c>
      <c r="G36" s="7"/>
      <c r="H36" s="4">
        <v>3</v>
      </c>
      <c r="I36" s="7" t="s">
        <v>25</v>
      </c>
      <c r="J36" s="8">
        <v>3.9</v>
      </c>
      <c r="K36" s="4" t="str">
        <f t="shared" si="1"/>
        <v/>
      </c>
      <c r="L36" s="16" t="str">
        <f t="shared" si="2"/>
        <v/>
      </c>
      <c r="M36" s="4" t="s">
        <v>177</v>
      </c>
      <c r="N36" s="16" t="str">
        <f t="shared" si="3"/>
        <v/>
      </c>
      <c r="O36" s="8"/>
      <c r="P36" s="17"/>
      <c r="Q36" s="8"/>
      <c r="R36" s="5"/>
      <c r="S36" t="str">
        <f t="shared" si="4"/>
        <v>10</v>
      </c>
    </row>
    <row r="37" spans="1:19">
      <c r="A37" s="4">
        <f t="shared" si="0"/>
        <v>11</v>
      </c>
      <c r="B37" s="5" t="s">
        <v>87</v>
      </c>
      <c r="C37" s="5" t="s">
        <v>88</v>
      </c>
      <c r="D37" s="5" t="s">
        <v>41</v>
      </c>
      <c r="E37" s="5">
        <v>964377870</v>
      </c>
      <c r="F37" s="5" t="s">
        <v>81</v>
      </c>
      <c r="G37" s="7"/>
      <c r="H37" s="4">
        <v>5</v>
      </c>
      <c r="I37" s="7" t="s">
        <v>27</v>
      </c>
      <c r="J37" s="8">
        <v>4.4000000000000004</v>
      </c>
      <c r="K37" s="4" t="str">
        <f t="shared" si="1"/>
        <v/>
      </c>
      <c r="L37" s="16" t="str">
        <f t="shared" si="2"/>
        <v/>
      </c>
      <c r="M37" s="4" t="s">
        <v>177</v>
      </c>
      <c r="N37" s="16" t="str">
        <f t="shared" si="3"/>
        <v/>
      </c>
      <c r="O37" s="8"/>
      <c r="P37" s="17"/>
      <c r="Q37" s="8"/>
      <c r="R37" s="5"/>
      <c r="S37" t="str">
        <f t="shared" si="4"/>
        <v>10</v>
      </c>
    </row>
    <row r="38" spans="1:19">
      <c r="A38" s="4">
        <f t="shared" ref="A38:A69" si="5">IF(B38=B37,A37,A37+1)</f>
        <v>12</v>
      </c>
      <c r="B38" s="19" t="s">
        <v>93</v>
      </c>
      <c r="C38" s="6">
        <v>37538</v>
      </c>
      <c r="D38" s="5" t="s">
        <v>21</v>
      </c>
      <c r="E38" s="5">
        <v>976853194</v>
      </c>
      <c r="F38" s="5" t="s">
        <v>81</v>
      </c>
      <c r="G38" s="7"/>
      <c r="H38" s="4">
        <v>1</v>
      </c>
      <c r="I38" s="7" t="s">
        <v>23</v>
      </c>
      <c r="J38" s="8">
        <v>4.9000000000000004</v>
      </c>
      <c r="K38" s="4" t="str">
        <f t="shared" si="1"/>
        <v/>
      </c>
      <c r="L38" s="16" t="str">
        <f t="shared" si="2"/>
        <v>TC</v>
      </c>
      <c r="M38" s="4" t="s">
        <v>177</v>
      </c>
      <c r="N38" s="16" t="str">
        <f t="shared" ref="N38:N69" si="6">IF(K38="BB",IF(M38="x","","Thiếu"),"")</f>
        <v/>
      </c>
      <c r="O38" s="8"/>
      <c r="P38" s="17">
        <v>5.9</v>
      </c>
      <c r="Q38" s="8"/>
      <c r="R38" s="5"/>
      <c r="S38" t="str">
        <f t="shared" si="4"/>
        <v>10</v>
      </c>
    </row>
    <row r="39" spans="1:19">
      <c r="A39" s="4">
        <f t="shared" si="5"/>
        <v>12</v>
      </c>
      <c r="B39" s="19" t="s">
        <v>93</v>
      </c>
      <c r="C39" s="6">
        <v>37538</v>
      </c>
      <c r="D39" s="5" t="s">
        <v>21</v>
      </c>
      <c r="E39" s="5">
        <v>976853194</v>
      </c>
      <c r="F39" s="5" t="s">
        <v>81</v>
      </c>
      <c r="G39" s="7"/>
      <c r="H39" s="4">
        <v>2</v>
      </c>
      <c r="I39" s="7" t="s">
        <v>30</v>
      </c>
      <c r="J39" s="8">
        <v>4.5999999999999996</v>
      </c>
      <c r="K39" s="4" t="str">
        <f t="shared" si="1"/>
        <v/>
      </c>
      <c r="L39" s="16" t="str">
        <f t="shared" si="2"/>
        <v>TC</v>
      </c>
      <c r="M39" s="4" t="s">
        <v>177</v>
      </c>
      <c r="N39" s="16" t="str">
        <f t="shared" si="6"/>
        <v/>
      </c>
      <c r="O39" s="8"/>
      <c r="P39" s="17"/>
      <c r="Q39" s="8"/>
      <c r="R39" s="5"/>
      <c r="S39" t="str">
        <f t="shared" si="4"/>
        <v>10</v>
      </c>
    </row>
    <row r="40" spans="1:19">
      <c r="A40" s="4">
        <f t="shared" si="5"/>
        <v>12</v>
      </c>
      <c r="B40" s="5" t="s">
        <v>93</v>
      </c>
      <c r="C40" s="6">
        <v>37538</v>
      </c>
      <c r="D40" s="5" t="s">
        <v>21</v>
      </c>
      <c r="E40" s="5">
        <v>976853194</v>
      </c>
      <c r="F40" s="5" t="s">
        <v>81</v>
      </c>
      <c r="G40" s="7"/>
      <c r="H40" s="4">
        <v>3</v>
      </c>
      <c r="I40" s="7" t="s">
        <v>31</v>
      </c>
      <c r="J40" s="8">
        <v>3.4</v>
      </c>
      <c r="K40" s="4" t="str">
        <f t="shared" si="1"/>
        <v>BB</v>
      </c>
      <c r="L40" s="16" t="str">
        <f t="shared" si="2"/>
        <v/>
      </c>
      <c r="M40" s="4" t="s">
        <v>177</v>
      </c>
      <c r="N40" s="16" t="str">
        <f t="shared" si="6"/>
        <v/>
      </c>
      <c r="O40" s="8"/>
      <c r="P40" s="17"/>
      <c r="Q40" s="8"/>
      <c r="R40" s="5"/>
      <c r="S40" t="str">
        <f t="shared" si="4"/>
        <v>10</v>
      </c>
    </row>
    <row r="41" spans="1:19">
      <c r="A41" s="4">
        <f t="shared" si="5"/>
        <v>13</v>
      </c>
      <c r="B41" s="5" t="s">
        <v>95</v>
      </c>
      <c r="C41" s="5" t="s">
        <v>96</v>
      </c>
      <c r="D41" s="5" t="s">
        <v>21</v>
      </c>
      <c r="E41" s="5">
        <v>903780808</v>
      </c>
      <c r="F41" s="5" t="s">
        <v>81</v>
      </c>
      <c r="G41" s="7"/>
      <c r="H41" s="4">
        <v>4</v>
      </c>
      <c r="I41" s="7" t="s">
        <v>30</v>
      </c>
      <c r="J41" s="8">
        <v>4.8</v>
      </c>
      <c r="K41" s="4" t="str">
        <f t="shared" si="1"/>
        <v/>
      </c>
      <c r="L41" s="16" t="str">
        <f t="shared" si="2"/>
        <v>TC</v>
      </c>
      <c r="M41" s="4" t="s">
        <v>177</v>
      </c>
      <c r="N41" s="16" t="str">
        <f t="shared" si="6"/>
        <v/>
      </c>
      <c r="O41" s="8"/>
      <c r="P41" s="17"/>
      <c r="Q41" s="8"/>
      <c r="R41" s="5"/>
      <c r="S41" t="str">
        <f t="shared" si="4"/>
        <v>10</v>
      </c>
    </row>
    <row r="42" spans="1:19">
      <c r="A42" s="4">
        <f t="shared" si="5"/>
        <v>13</v>
      </c>
      <c r="B42" s="5" t="s">
        <v>95</v>
      </c>
      <c r="C42" s="5" t="s">
        <v>96</v>
      </c>
      <c r="D42" s="5" t="s">
        <v>21</v>
      </c>
      <c r="E42" s="5">
        <v>903780808</v>
      </c>
      <c r="F42" s="5" t="s">
        <v>81</v>
      </c>
      <c r="G42" s="7"/>
      <c r="H42" s="4">
        <v>5</v>
      </c>
      <c r="I42" s="7" t="s">
        <v>27</v>
      </c>
      <c r="J42" s="8">
        <v>4.3</v>
      </c>
      <c r="K42" s="4" t="str">
        <f t="shared" si="1"/>
        <v/>
      </c>
      <c r="L42" s="16" t="str">
        <f t="shared" si="2"/>
        <v/>
      </c>
      <c r="M42" s="4" t="s">
        <v>177</v>
      </c>
      <c r="N42" s="16" t="str">
        <f t="shared" si="6"/>
        <v/>
      </c>
      <c r="O42" s="8"/>
      <c r="P42" s="17">
        <v>4.9000000000000004</v>
      </c>
      <c r="Q42" s="8"/>
      <c r="R42" s="5"/>
      <c r="S42" t="str">
        <f t="shared" si="4"/>
        <v>10</v>
      </c>
    </row>
    <row r="43" spans="1:19">
      <c r="A43" s="4">
        <f t="shared" si="5"/>
        <v>14</v>
      </c>
      <c r="B43" s="5" t="s">
        <v>97</v>
      </c>
      <c r="C43" s="5" t="s">
        <v>98</v>
      </c>
      <c r="D43" s="5" t="s">
        <v>21</v>
      </c>
      <c r="E43" s="5">
        <v>987103134</v>
      </c>
      <c r="F43" s="5" t="s">
        <v>81</v>
      </c>
      <c r="G43" s="7"/>
      <c r="H43" s="4">
        <v>3</v>
      </c>
      <c r="I43" s="7" t="s">
        <v>30</v>
      </c>
      <c r="J43" s="8">
        <v>4.9000000000000004</v>
      </c>
      <c r="K43" s="4" t="str">
        <f t="shared" si="1"/>
        <v/>
      </c>
      <c r="L43" s="16" t="str">
        <f t="shared" si="2"/>
        <v>TC</v>
      </c>
      <c r="M43" s="4" t="s">
        <v>177</v>
      </c>
      <c r="N43" s="16" t="str">
        <f t="shared" si="6"/>
        <v/>
      </c>
      <c r="O43" s="8"/>
      <c r="P43" s="17"/>
      <c r="Q43" s="8"/>
      <c r="R43" s="5"/>
      <c r="S43" t="str">
        <f t="shared" si="4"/>
        <v>10</v>
      </c>
    </row>
    <row r="44" spans="1:19">
      <c r="A44" s="4">
        <f t="shared" si="5"/>
        <v>15</v>
      </c>
      <c r="B44" s="5" t="s">
        <v>19</v>
      </c>
      <c r="C44" s="5" t="s">
        <v>20</v>
      </c>
      <c r="D44" s="5" t="s">
        <v>21</v>
      </c>
      <c r="E44" s="5">
        <v>907766739</v>
      </c>
      <c r="F44" s="5" t="s">
        <v>22</v>
      </c>
      <c r="G44" s="7"/>
      <c r="H44" s="4">
        <v>5</v>
      </c>
      <c r="I44" s="7" t="s">
        <v>27</v>
      </c>
      <c r="J44" s="8">
        <v>3</v>
      </c>
      <c r="K44" s="4" t="str">
        <f t="shared" si="1"/>
        <v>BB</v>
      </c>
      <c r="L44" s="16" t="str">
        <f t="shared" si="2"/>
        <v/>
      </c>
      <c r="M44" s="4" t="s">
        <v>177</v>
      </c>
      <c r="N44" s="16" t="str">
        <f t="shared" si="6"/>
        <v/>
      </c>
      <c r="O44" s="8"/>
      <c r="P44" s="17"/>
      <c r="Q44" s="8"/>
      <c r="R44" s="5"/>
      <c r="S44" t="str">
        <f t="shared" si="4"/>
        <v>10</v>
      </c>
    </row>
    <row r="45" spans="1:19">
      <c r="A45" s="4">
        <f t="shared" si="5"/>
        <v>16</v>
      </c>
      <c r="B45" s="5" t="s">
        <v>28</v>
      </c>
      <c r="C45" s="5" t="s">
        <v>29</v>
      </c>
      <c r="D45" s="5" t="s">
        <v>21</v>
      </c>
      <c r="E45" s="5">
        <v>909282330</v>
      </c>
      <c r="F45" s="5" t="s">
        <v>22</v>
      </c>
      <c r="G45" s="7"/>
      <c r="H45" s="4">
        <v>1</v>
      </c>
      <c r="I45" s="7" t="s">
        <v>23</v>
      </c>
      <c r="J45" s="8">
        <v>3.3</v>
      </c>
      <c r="K45" s="4" t="str">
        <f t="shared" si="1"/>
        <v>BB</v>
      </c>
      <c r="L45" s="16" t="str">
        <f t="shared" si="2"/>
        <v/>
      </c>
      <c r="M45" s="4" t="s">
        <v>177</v>
      </c>
      <c r="N45" s="16" t="str">
        <f t="shared" si="6"/>
        <v/>
      </c>
      <c r="O45" s="8"/>
      <c r="P45" s="17">
        <v>4.5999999999999996</v>
      </c>
      <c r="Q45" s="8"/>
      <c r="R45" s="5"/>
      <c r="S45" t="str">
        <f t="shared" si="4"/>
        <v>10</v>
      </c>
    </row>
    <row r="46" spans="1:19">
      <c r="A46" s="4">
        <f t="shared" si="5"/>
        <v>16</v>
      </c>
      <c r="B46" s="5" t="s">
        <v>28</v>
      </c>
      <c r="C46" s="5" t="s">
        <v>29</v>
      </c>
      <c r="D46" s="5" t="s">
        <v>21</v>
      </c>
      <c r="E46" s="5">
        <v>909282330</v>
      </c>
      <c r="F46" s="5" t="s">
        <v>22</v>
      </c>
      <c r="G46" s="7"/>
      <c r="H46" s="4">
        <v>4</v>
      </c>
      <c r="I46" s="7" t="s">
        <v>26</v>
      </c>
      <c r="J46" s="8">
        <v>2.9</v>
      </c>
      <c r="K46" s="4" t="str">
        <f t="shared" si="1"/>
        <v>BB</v>
      </c>
      <c r="L46" s="16" t="str">
        <f t="shared" si="2"/>
        <v/>
      </c>
      <c r="M46" s="4" t="s">
        <v>177</v>
      </c>
      <c r="N46" s="16" t="str">
        <f t="shared" si="6"/>
        <v/>
      </c>
      <c r="O46" s="8"/>
      <c r="P46" s="17"/>
      <c r="Q46" s="8"/>
      <c r="R46" s="5"/>
      <c r="S46" t="str">
        <f t="shared" si="4"/>
        <v>10</v>
      </c>
    </row>
    <row r="47" spans="1:19">
      <c r="A47" s="4">
        <f t="shared" si="5"/>
        <v>16</v>
      </c>
      <c r="B47" s="5" t="s">
        <v>28</v>
      </c>
      <c r="C47" s="5" t="s">
        <v>29</v>
      </c>
      <c r="D47" s="5" t="s">
        <v>21</v>
      </c>
      <c r="E47" s="5">
        <v>909282330</v>
      </c>
      <c r="F47" s="5" t="s">
        <v>22</v>
      </c>
      <c r="G47" s="7"/>
      <c r="H47" s="4">
        <v>6</v>
      </c>
      <c r="I47" s="7" t="s">
        <v>31</v>
      </c>
      <c r="J47" s="8">
        <v>3</v>
      </c>
      <c r="K47" s="4" t="str">
        <f t="shared" si="1"/>
        <v>BB</v>
      </c>
      <c r="L47" s="16" t="str">
        <f t="shared" si="2"/>
        <v/>
      </c>
      <c r="M47" s="4" t="s">
        <v>177</v>
      </c>
      <c r="N47" s="16" t="str">
        <f t="shared" si="6"/>
        <v/>
      </c>
      <c r="O47" s="8"/>
      <c r="P47" s="17"/>
      <c r="Q47" s="8"/>
      <c r="R47" s="5"/>
      <c r="S47" t="str">
        <f t="shared" si="4"/>
        <v>10</v>
      </c>
    </row>
    <row r="48" spans="1:19">
      <c r="A48" s="4">
        <f t="shared" si="5"/>
        <v>17</v>
      </c>
      <c r="B48" s="5" t="s">
        <v>33</v>
      </c>
      <c r="C48" s="5" t="s">
        <v>34</v>
      </c>
      <c r="D48" s="5" t="s">
        <v>21</v>
      </c>
      <c r="E48" s="5">
        <v>906650201</v>
      </c>
      <c r="F48" s="5" t="s">
        <v>35</v>
      </c>
      <c r="G48" s="7"/>
      <c r="H48" s="4">
        <v>4</v>
      </c>
      <c r="I48" s="7" t="s">
        <v>31</v>
      </c>
      <c r="J48" s="8">
        <v>2.5</v>
      </c>
      <c r="K48" s="4" t="str">
        <f t="shared" si="1"/>
        <v>BB</v>
      </c>
      <c r="L48" s="16" t="str">
        <f t="shared" si="2"/>
        <v/>
      </c>
      <c r="M48" s="4" t="s">
        <v>177</v>
      </c>
      <c r="N48" s="16" t="str">
        <f t="shared" si="6"/>
        <v/>
      </c>
      <c r="O48" s="8"/>
      <c r="P48" s="17"/>
      <c r="Q48" s="8"/>
      <c r="R48" s="5"/>
      <c r="S48" t="str">
        <f t="shared" si="4"/>
        <v>10</v>
      </c>
    </row>
    <row r="49" spans="1:19">
      <c r="A49" s="4">
        <f t="shared" si="5"/>
        <v>17</v>
      </c>
      <c r="B49" s="5" t="s">
        <v>33</v>
      </c>
      <c r="C49" s="5" t="s">
        <v>34</v>
      </c>
      <c r="D49" s="5" t="s">
        <v>21</v>
      </c>
      <c r="E49" s="5">
        <v>906650201</v>
      </c>
      <c r="F49" s="5" t="s">
        <v>35</v>
      </c>
      <c r="G49" s="7"/>
      <c r="H49" s="4">
        <v>6</v>
      </c>
      <c r="I49" s="7" t="s">
        <v>32</v>
      </c>
      <c r="J49" s="8">
        <v>3.4</v>
      </c>
      <c r="K49" s="4" t="str">
        <f t="shared" si="1"/>
        <v>BB</v>
      </c>
      <c r="L49" s="16" t="str">
        <f t="shared" si="2"/>
        <v/>
      </c>
      <c r="M49" s="4" t="s">
        <v>177</v>
      </c>
      <c r="N49" s="16" t="str">
        <f t="shared" si="6"/>
        <v/>
      </c>
      <c r="O49" s="8"/>
      <c r="P49" s="17"/>
      <c r="Q49" s="8"/>
      <c r="R49" s="5"/>
      <c r="S49" t="str">
        <f t="shared" si="4"/>
        <v>10</v>
      </c>
    </row>
    <row r="50" spans="1:19">
      <c r="A50" s="4">
        <f t="shared" si="5"/>
        <v>18</v>
      </c>
      <c r="B50" s="5" t="s">
        <v>37</v>
      </c>
      <c r="C50" s="5" t="s">
        <v>38</v>
      </c>
      <c r="D50" s="5" t="s">
        <v>21</v>
      </c>
      <c r="E50" s="5">
        <v>906489926</v>
      </c>
      <c r="F50" s="5" t="s">
        <v>35</v>
      </c>
      <c r="G50" s="7"/>
      <c r="H50" s="4">
        <v>1</v>
      </c>
      <c r="I50" s="7" t="s">
        <v>23</v>
      </c>
      <c r="J50" s="8">
        <v>2.8</v>
      </c>
      <c r="K50" s="4" t="str">
        <f t="shared" si="1"/>
        <v>BB</v>
      </c>
      <c r="L50" s="16" t="str">
        <f t="shared" si="2"/>
        <v/>
      </c>
      <c r="M50" s="4" t="s">
        <v>177</v>
      </c>
      <c r="N50" s="16" t="str">
        <f t="shared" si="6"/>
        <v/>
      </c>
      <c r="O50" s="8"/>
      <c r="P50" s="17">
        <v>5.0999999999999996</v>
      </c>
      <c r="Q50" s="8"/>
      <c r="R50" s="5"/>
      <c r="S50" t="str">
        <f t="shared" si="4"/>
        <v>10</v>
      </c>
    </row>
    <row r="51" spans="1:19">
      <c r="A51" s="4">
        <f t="shared" si="5"/>
        <v>18</v>
      </c>
      <c r="B51" s="5" t="s">
        <v>37</v>
      </c>
      <c r="C51" s="5" t="s">
        <v>38</v>
      </c>
      <c r="D51" s="5" t="s">
        <v>21</v>
      </c>
      <c r="E51" s="5">
        <v>906489926</v>
      </c>
      <c r="F51" s="5" t="s">
        <v>35</v>
      </c>
      <c r="G51" s="7"/>
      <c r="H51" s="4">
        <v>2</v>
      </c>
      <c r="I51" s="7" t="s">
        <v>24</v>
      </c>
      <c r="J51" s="8">
        <v>3.4</v>
      </c>
      <c r="K51" s="4" t="str">
        <f t="shared" si="1"/>
        <v>BB</v>
      </c>
      <c r="L51" s="16" t="str">
        <f t="shared" si="2"/>
        <v/>
      </c>
      <c r="M51" s="4" t="s">
        <v>177</v>
      </c>
      <c r="N51" s="16" t="str">
        <f t="shared" si="6"/>
        <v/>
      </c>
      <c r="O51" s="8"/>
      <c r="P51" s="17"/>
      <c r="Q51" s="8"/>
      <c r="R51" s="5"/>
      <c r="S51" t="str">
        <f t="shared" si="4"/>
        <v>10</v>
      </c>
    </row>
    <row r="52" spans="1:19">
      <c r="A52" s="4">
        <f t="shared" si="5"/>
        <v>18</v>
      </c>
      <c r="B52" s="5" t="s">
        <v>37</v>
      </c>
      <c r="C52" s="5" t="s">
        <v>38</v>
      </c>
      <c r="D52" s="5" t="s">
        <v>21</v>
      </c>
      <c r="E52" s="5">
        <v>906489926</v>
      </c>
      <c r="F52" s="5" t="s">
        <v>35</v>
      </c>
      <c r="G52" s="7"/>
      <c r="H52" s="4">
        <v>5</v>
      </c>
      <c r="I52" s="7" t="s">
        <v>31</v>
      </c>
      <c r="J52" s="8">
        <v>3</v>
      </c>
      <c r="K52" s="4" t="str">
        <f t="shared" si="1"/>
        <v>BB</v>
      </c>
      <c r="L52" s="16" t="str">
        <f t="shared" si="2"/>
        <v/>
      </c>
      <c r="M52" s="4" t="s">
        <v>177</v>
      </c>
      <c r="N52" s="16" t="str">
        <f t="shared" si="6"/>
        <v/>
      </c>
      <c r="O52" s="8"/>
      <c r="P52" s="17"/>
      <c r="Q52" s="8"/>
      <c r="R52" s="5"/>
      <c r="S52" t="str">
        <f t="shared" si="4"/>
        <v>10</v>
      </c>
    </row>
    <row r="53" spans="1:19">
      <c r="A53" s="4">
        <f t="shared" si="5"/>
        <v>19</v>
      </c>
      <c r="B53" s="5" t="s">
        <v>39</v>
      </c>
      <c r="C53" s="6">
        <v>37258</v>
      </c>
      <c r="D53" s="5" t="s">
        <v>21</v>
      </c>
      <c r="E53" s="5">
        <v>984621577</v>
      </c>
      <c r="F53" s="5" t="s">
        <v>35</v>
      </c>
      <c r="G53" s="7"/>
      <c r="H53" s="4">
        <v>5</v>
      </c>
      <c r="I53" s="7" t="s">
        <v>27</v>
      </c>
      <c r="J53" s="8">
        <v>3.1</v>
      </c>
      <c r="K53" s="4" t="str">
        <f t="shared" si="1"/>
        <v>BB</v>
      </c>
      <c r="L53" s="16" t="str">
        <f t="shared" si="2"/>
        <v/>
      </c>
      <c r="M53" s="4" t="s">
        <v>177</v>
      </c>
      <c r="N53" s="16" t="str">
        <f t="shared" si="6"/>
        <v/>
      </c>
      <c r="O53" s="8"/>
      <c r="P53" s="17"/>
      <c r="Q53" s="8"/>
      <c r="R53" s="5"/>
      <c r="S53" t="str">
        <f t="shared" si="4"/>
        <v>10</v>
      </c>
    </row>
    <row r="54" spans="1:19">
      <c r="A54" s="4">
        <f t="shared" si="5"/>
        <v>20</v>
      </c>
      <c r="B54" s="5" t="s">
        <v>40</v>
      </c>
      <c r="C54" s="6">
        <v>37385</v>
      </c>
      <c r="D54" s="5" t="s">
        <v>41</v>
      </c>
      <c r="E54" s="5">
        <v>909018502</v>
      </c>
      <c r="F54" s="5" t="s">
        <v>35</v>
      </c>
      <c r="G54" s="7"/>
      <c r="H54" s="4">
        <v>2</v>
      </c>
      <c r="I54" s="7" t="s">
        <v>31</v>
      </c>
      <c r="J54" s="8">
        <v>3.2</v>
      </c>
      <c r="K54" s="4" t="str">
        <f t="shared" si="1"/>
        <v>BB</v>
      </c>
      <c r="L54" s="16" t="str">
        <f t="shared" si="2"/>
        <v/>
      </c>
      <c r="M54" s="4" t="s">
        <v>177</v>
      </c>
      <c r="N54" s="16" t="str">
        <f t="shared" si="6"/>
        <v/>
      </c>
      <c r="O54" s="8"/>
      <c r="P54" s="17"/>
      <c r="Q54" s="8"/>
      <c r="R54" s="5"/>
      <c r="S54" t="str">
        <f t="shared" si="4"/>
        <v>10</v>
      </c>
    </row>
    <row r="55" spans="1:19">
      <c r="A55" s="4">
        <f t="shared" si="5"/>
        <v>21</v>
      </c>
      <c r="B55" s="5" t="s">
        <v>42</v>
      </c>
      <c r="C55" s="6">
        <v>37507</v>
      </c>
      <c r="D55" s="5" t="s">
        <v>21</v>
      </c>
      <c r="E55" s="5">
        <v>971248013</v>
      </c>
      <c r="F55" s="5" t="s">
        <v>43</v>
      </c>
      <c r="G55" s="7"/>
      <c r="H55" s="4">
        <v>2</v>
      </c>
      <c r="I55" s="7" t="s">
        <v>26</v>
      </c>
      <c r="J55" s="8">
        <v>2.9</v>
      </c>
      <c r="K55" s="4" t="str">
        <f t="shared" si="1"/>
        <v>BB</v>
      </c>
      <c r="L55" s="16" t="str">
        <f t="shared" si="2"/>
        <v/>
      </c>
      <c r="M55" s="4" t="s">
        <v>177</v>
      </c>
      <c r="N55" s="16" t="str">
        <f t="shared" si="6"/>
        <v/>
      </c>
      <c r="O55" s="8"/>
      <c r="P55" s="17"/>
      <c r="Q55" s="8"/>
      <c r="R55" s="5"/>
      <c r="S55" t="str">
        <f t="shared" si="4"/>
        <v>10</v>
      </c>
    </row>
    <row r="56" spans="1:19">
      <c r="A56" s="4">
        <f t="shared" si="5"/>
        <v>22</v>
      </c>
      <c r="B56" s="5" t="s">
        <v>44</v>
      </c>
      <c r="C56" s="6">
        <v>37564</v>
      </c>
      <c r="D56" s="5" t="s">
        <v>41</v>
      </c>
      <c r="E56" s="5">
        <v>902388223</v>
      </c>
      <c r="F56" s="5" t="s">
        <v>43</v>
      </c>
      <c r="G56" s="7"/>
      <c r="H56" s="4">
        <v>3</v>
      </c>
      <c r="I56" s="7" t="s">
        <v>31</v>
      </c>
      <c r="J56" s="8">
        <v>3.4</v>
      </c>
      <c r="K56" s="4" t="str">
        <f t="shared" si="1"/>
        <v>BB</v>
      </c>
      <c r="L56" s="16" t="str">
        <f t="shared" si="2"/>
        <v/>
      </c>
      <c r="M56" s="4" t="s">
        <v>177</v>
      </c>
      <c r="N56" s="16" t="str">
        <f t="shared" si="6"/>
        <v/>
      </c>
      <c r="O56" s="8"/>
      <c r="P56" s="17"/>
      <c r="Q56" s="8"/>
      <c r="R56" s="5"/>
      <c r="S56" t="str">
        <f t="shared" si="4"/>
        <v>10</v>
      </c>
    </row>
    <row r="57" spans="1:19">
      <c r="A57" s="4">
        <f t="shared" si="5"/>
        <v>22</v>
      </c>
      <c r="B57" s="5" t="s">
        <v>44</v>
      </c>
      <c r="C57" s="6">
        <v>37564</v>
      </c>
      <c r="D57" s="5" t="s">
        <v>41</v>
      </c>
      <c r="E57" s="5">
        <v>902388223</v>
      </c>
      <c r="F57" s="5" t="s">
        <v>43</v>
      </c>
      <c r="G57" s="7"/>
      <c r="H57" s="4">
        <v>4</v>
      </c>
      <c r="I57" s="7" t="s">
        <v>27</v>
      </c>
      <c r="J57" s="8">
        <v>3.3</v>
      </c>
      <c r="K57" s="4" t="str">
        <f t="shared" si="1"/>
        <v>BB</v>
      </c>
      <c r="L57" s="16" t="str">
        <f t="shared" si="2"/>
        <v/>
      </c>
      <c r="M57" s="4" t="s">
        <v>177</v>
      </c>
      <c r="N57" s="16" t="str">
        <f t="shared" si="6"/>
        <v/>
      </c>
      <c r="O57" s="8"/>
      <c r="P57" s="17"/>
      <c r="Q57" s="8"/>
      <c r="R57" s="5"/>
      <c r="S57" t="str">
        <f t="shared" si="4"/>
        <v>10</v>
      </c>
    </row>
    <row r="58" spans="1:19">
      <c r="A58" s="4">
        <f t="shared" si="5"/>
        <v>23</v>
      </c>
      <c r="B58" s="5" t="s">
        <v>45</v>
      </c>
      <c r="C58" s="6">
        <v>37479</v>
      </c>
      <c r="D58" s="5" t="s">
        <v>41</v>
      </c>
      <c r="E58" s="5">
        <v>938770136</v>
      </c>
      <c r="F58" s="5" t="s">
        <v>43</v>
      </c>
      <c r="G58" s="7"/>
      <c r="H58" s="4">
        <v>1</v>
      </c>
      <c r="I58" s="7" t="s">
        <v>23</v>
      </c>
      <c r="J58" s="8">
        <v>3</v>
      </c>
      <c r="K58" s="4" t="str">
        <f t="shared" si="1"/>
        <v>BB</v>
      </c>
      <c r="L58" s="16" t="str">
        <f t="shared" si="2"/>
        <v/>
      </c>
      <c r="M58" s="4" t="s">
        <v>177</v>
      </c>
      <c r="N58" s="16" t="str">
        <f t="shared" si="6"/>
        <v/>
      </c>
      <c r="O58" s="8"/>
      <c r="P58" s="17">
        <v>4.8</v>
      </c>
      <c r="Q58" s="8"/>
      <c r="R58" s="5"/>
      <c r="S58" t="str">
        <f t="shared" si="4"/>
        <v>10</v>
      </c>
    </row>
    <row r="59" spans="1:19">
      <c r="A59" s="4">
        <f t="shared" si="5"/>
        <v>23</v>
      </c>
      <c r="B59" s="5" t="s">
        <v>45</v>
      </c>
      <c r="C59" s="6">
        <v>37479</v>
      </c>
      <c r="D59" s="5" t="s">
        <v>41</v>
      </c>
      <c r="E59" s="5">
        <v>938770136</v>
      </c>
      <c r="F59" s="5" t="s">
        <v>43</v>
      </c>
      <c r="G59" s="7"/>
      <c r="H59" s="4">
        <v>4</v>
      </c>
      <c r="I59" s="7" t="s">
        <v>26</v>
      </c>
      <c r="J59" s="8">
        <v>3.1</v>
      </c>
      <c r="K59" s="4" t="str">
        <f t="shared" si="1"/>
        <v>BB</v>
      </c>
      <c r="L59" s="16" t="str">
        <f t="shared" si="2"/>
        <v/>
      </c>
      <c r="M59" s="4" t="s">
        <v>177</v>
      </c>
      <c r="N59" s="16" t="str">
        <f t="shared" si="6"/>
        <v/>
      </c>
      <c r="O59" s="8"/>
      <c r="P59" s="17"/>
      <c r="Q59" s="8"/>
      <c r="R59" s="5"/>
      <c r="S59" t="str">
        <f t="shared" si="4"/>
        <v>10</v>
      </c>
    </row>
    <row r="60" spans="1:19">
      <c r="A60" s="4">
        <f t="shared" si="5"/>
        <v>24</v>
      </c>
      <c r="B60" s="5" t="s">
        <v>46</v>
      </c>
      <c r="C60" s="5" t="s">
        <v>47</v>
      </c>
      <c r="D60" s="5" t="s">
        <v>21</v>
      </c>
      <c r="E60" s="5">
        <v>907153258</v>
      </c>
      <c r="F60" s="5" t="s">
        <v>48</v>
      </c>
      <c r="G60" s="7"/>
      <c r="H60" s="4">
        <v>2</v>
      </c>
      <c r="I60" s="7" t="s">
        <v>27</v>
      </c>
      <c r="J60" s="8">
        <v>3.3</v>
      </c>
      <c r="K60" s="4" t="str">
        <f t="shared" si="1"/>
        <v>BB</v>
      </c>
      <c r="L60" s="16" t="str">
        <f t="shared" si="2"/>
        <v/>
      </c>
      <c r="M60" s="4" t="s">
        <v>177</v>
      </c>
      <c r="N60" s="16" t="str">
        <f t="shared" si="6"/>
        <v/>
      </c>
      <c r="O60" s="8"/>
      <c r="P60" s="17"/>
      <c r="Q60" s="8"/>
      <c r="R60" s="5"/>
      <c r="S60" t="str">
        <f t="shared" si="4"/>
        <v>10</v>
      </c>
    </row>
    <row r="61" spans="1:19">
      <c r="A61" s="4">
        <f t="shared" si="5"/>
        <v>25</v>
      </c>
      <c r="B61" s="5" t="s">
        <v>49</v>
      </c>
      <c r="C61" s="5" t="s">
        <v>50</v>
      </c>
      <c r="D61" s="5" t="s">
        <v>21</v>
      </c>
      <c r="E61" s="5">
        <v>938282461</v>
      </c>
      <c r="F61" s="5" t="s">
        <v>48</v>
      </c>
      <c r="G61" s="7"/>
      <c r="H61" s="4">
        <v>1</v>
      </c>
      <c r="I61" s="7" t="s">
        <v>23</v>
      </c>
      <c r="J61" s="8">
        <v>2.5</v>
      </c>
      <c r="K61" s="4" t="str">
        <f t="shared" si="1"/>
        <v>BB</v>
      </c>
      <c r="L61" s="16" t="str">
        <f t="shared" si="2"/>
        <v/>
      </c>
      <c r="M61" s="4" t="s">
        <v>177</v>
      </c>
      <c r="N61" s="16" t="str">
        <f t="shared" si="6"/>
        <v/>
      </c>
      <c r="O61" s="8"/>
      <c r="P61" s="17">
        <v>5</v>
      </c>
      <c r="Q61" s="8"/>
      <c r="R61" s="5"/>
      <c r="S61" t="str">
        <f t="shared" si="4"/>
        <v>10</v>
      </c>
    </row>
    <row r="62" spans="1:19">
      <c r="A62" s="4">
        <f t="shared" si="5"/>
        <v>25</v>
      </c>
      <c r="B62" s="5" t="s">
        <v>49</v>
      </c>
      <c r="C62" s="5" t="s">
        <v>50</v>
      </c>
      <c r="D62" s="5" t="s">
        <v>21</v>
      </c>
      <c r="E62" s="5">
        <v>938282461</v>
      </c>
      <c r="F62" s="5" t="s">
        <v>48</v>
      </c>
      <c r="G62" s="7"/>
      <c r="H62" s="4">
        <v>4</v>
      </c>
      <c r="I62" s="7" t="s">
        <v>27</v>
      </c>
      <c r="J62" s="8">
        <v>3</v>
      </c>
      <c r="K62" s="4" t="str">
        <f t="shared" si="1"/>
        <v>BB</v>
      </c>
      <c r="L62" s="16" t="str">
        <f t="shared" si="2"/>
        <v/>
      </c>
      <c r="M62" s="4" t="s">
        <v>177</v>
      </c>
      <c r="N62" s="16" t="str">
        <f t="shared" si="6"/>
        <v/>
      </c>
      <c r="O62" s="8"/>
      <c r="P62" s="17"/>
      <c r="Q62" s="8"/>
      <c r="R62" s="5"/>
      <c r="S62" t="str">
        <f t="shared" si="4"/>
        <v>10</v>
      </c>
    </row>
    <row r="63" spans="1:19">
      <c r="A63" s="4">
        <f t="shared" si="5"/>
        <v>26</v>
      </c>
      <c r="B63" s="5" t="s">
        <v>51</v>
      </c>
      <c r="C63" s="6">
        <v>36988</v>
      </c>
      <c r="D63" s="5" t="s">
        <v>21</v>
      </c>
      <c r="E63" s="5">
        <v>1214780348</v>
      </c>
      <c r="F63" s="5" t="s">
        <v>48</v>
      </c>
      <c r="G63" s="7"/>
      <c r="H63" s="4">
        <v>1</v>
      </c>
      <c r="I63" s="7" t="s">
        <v>23</v>
      </c>
      <c r="J63" s="8">
        <v>2.8</v>
      </c>
      <c r="K63" s="4" t="str">
        <f t="shared" si="1"/>
        <v>BB</v>
      </c>
      <c r="L63" s="16" t="str">
        <f t="shared" si="2"/>
        <v/>
      </c>
      <c r="M63" s="4" t="s">
        <v>177</v>
      </c>
      <c r="N63" s="16" t="str">
        <f t="shared" si="6"/>
        <v/>
      </c>
      <c r="O63" s="8"/>
      <c r="P63" s="17">
        <v>4.5</v>
      </c>
      <c r="Q63" s="8"/>
      <c r="R63" s="5"/>
      <c r="S63" t="str">
        <f t="shared" si="4"/>
        <v>10</v>
      </c>
    </row>
    <row r="64" spans="1:19">
      <c r="A64" s="4">
        <f t="shared" si="5"/>
        <v>26</v>
      </c>
      <c r="B64" s="5" t="s">
        <v>51</v>
      </c>
      <c r="C64" s="6">
        <v>36988</v>
      </c>
      <c r="D64" s="5" t="s">
        <v>21</v>
      </c>
      <c r="E64" s="5">
        <v>1214780348</v>
      </c>
      <c r="F64" s="5" t="s">
        <v>48</v>
      </c>
      <c r="G64" s="7"/>
      <c r="H64" s="4">
        <v>3</v>
      </c>
      <c r="I64" s="7" t="s">
        <v>26</v>
      </c>
      <c r="J64" s="8">
        <v>2.2999999999999998</v>
      </c>
      <c r="K64" s="4" t="str">
        <f t="shared" si="1"/>
        <v>BB</v>
      </c>
      <c r="L64" s="16" t="str">
        <f t="shared" si="2"/>
        <v/>
      </c>
      <c r="M64" s="4" t="s">
        <v>177</v>
      </c>
      <c r="N64" s="16" t="str">
        <f t="shared" si="6"/>
        <v/>
      </c>
      <c r="O64" s="8"/>
      <c r="P64" s="17"/>
      <c r="Q64" s="8"/>
      <c r="R64" s="5"/>
      <c r="S64" t="str">
        <f t="shared" si="4"/>
        <v>10</v>
      </c>
    </row>
    <row r="65" spans="1:19">
      <c r="A65" s="4">
        <f t="shared" si="5"/>
        <v>26</v>
      </c>
      <c r="B65" s="5" t="s">
        <v>51</v>
      </c>
      <c r="C65" s="6">
        <v>36988</v>
      </c>
      <c r="D65" s="5" t="s">
        <v>21</v>
      </c>
      <c r="E65" s="5">
        <v>1214780348</v>
      </c>
      <c r="F65" s="5" t="s">
        <v>48</v>
      </c>
      <c r="G65" s="7"/>
      <c r="H65" s="4">
        <v>6</v>
      </c>
      <c r="I65" s="7" t="s">
        <v>27</v>
      </c>
      <c r="J65" s="8">
        <v>2.5</v>
      </c>
      <c r="K65" s="4" t="str">
        <f t="shared" si="1"/>
        <v>BB</v>
      </c>
      <c r="L65" s="16" t="str">
        <f t="shared" si="2"/>
        <v/>
      </c>
      <c r="M65" s="4" t="s">
        <v>177</v>
      </c>
      <c r="N65" s="16" t="str">
        <f t="shared" si="6"/>
        <v/>
      </c>
      <c r="O65" s="8"/>
      <c r="P65" s="17"/>
      <c r="Q65" s="8"/>
      <c r="R65" s="5"/>
      <c r="S65" t="str">
        <f t="shared" si="4"/>
        <v>10</v>
      </c>
    </row>
    <row r="66" spans="1:19">
      <c r="A66" s="4">
        <f t="shared" si="5"/>
        <v>27</v>
      </c>
      <c r="B66" s="5" t="s">
        <v>55</v>
      </c>
      <c r="C66" s="6">
        <v>37294</v>
      </c>
      <c r="D66" s="5" t="s">
        <v>41</v>
      </c>
      <c r="E66" s="5">
        <v>937334213</v>
      </c>
      <c r="F66" s="5" t="s">
        <v>56</v>
      </c>
      <c r="G66" s="7"/>
      <c r="H66" s="4">
        <v>3</v>
      </c>
      <c r="I66" s="7" t="s">
        <v>27</v>
      </c>
      <c r="J66" s="8">
        <v>3.3</v>
      </c>
      <c r="K66" s="4" t="str">
        <f t="shared" si="1"/>
        <v>BB</v>
      </c>
      <c r="L66" s="16" t="str">
        <f t="shared" si="2"/>
        <v/>
      </c>
      <c r="M66" s="4" t="s">
        <v>177</v>
      </c>
      <c r="N66" s="16" t="str">
        <f t="shared" si="6"/>
        <v/>
      </c>
      <c r="O66" s="8"/>
      <c r="P66" s="17"/>
      <c r="Q66" s="8"/>
      <c r="R66" s="5"/>
      <c r="S66" t="str">
        <f t="shared" si="4"/>
        <v>10</v>
      </c>
    </row>
    <row r="67" spans="1:19">
      <c r="A67" s="4">
        <f t="shared" si="5"/>
        <v>28</v>
      </c>
      <c r="B67" s="5" t="s">
        <v>57</v>
      </c>
      <c r="C67" s="6">
        <v>37227</v>
      </c>
      <c r="D67" s="5" t="s">
        <v>21</v>
      </c>
      <c r="E67" s="5">
        <v>908115420</v>
      </c>
      <c r="F67" s="5" t="s">
        <v>56</v>
      </c>
      <c r="G67" s="7"/>
      <c r="H67" s="4">
        <v>4</v>
      </c>
      <c r="I67" s="7" t="s">
        <v>30</v>
      </c>
      <c r="J67" s="8">
        <v>4.8</v>
      </c>
      <c r="K67" s="4" t="str">
        <f t="shared" si="1"/>
        <v/>
      </c>
      <c r="L67" s="16" t="str">
        <f t="shared" si="2"/>
        <v>TC</v>
      </c>
      <c r="M67" s="4" t="s">
        <v>177</v>
      </c>
      <c r="N67" s="16" t="str">
        <f t="shared" si="6"/>
        <v/>
      </c>
      <c r="O67" s="8"/>
      <c r="P67" s="17"/>
      <c r="Q67" s="8"/>
      <c r="R67" s="5"/>
      <c r="S67" t="str">
        <f t="shared" si="4"/>
        <v>10</v>
      </c>
    </row>
    <row r="68" spans="1:19">
      <c r="A68" s="4">
        <f t="shared" si="5"/>
        <v>28</v>
      </c>
      <c r="B68" s="5" t="s">
        <v>57</v>
      </c>
      <c r="C68" s="6">
        <v>37227</v>
      </c>
      <c r="D68" s="5" t="s">
        <v>21</v>
      </c>
      <c r="E68" s="5">
        <v>908115420</v>
      </c>
      <c r="F68" s="5" t="s">
        <v>56</v>
      </c>
      <c r="G68" s="7"/>
      <c r="H68" s="4">
        <v>5</v>
      </c>
      <c r="I68" s="7" t="s">
        <v>27</v>
      </c>
      <c r="J68" s="8">
        <v>3.2</v>
      </c>
      <c r="K68" s="4" t="str">
        <f t="shared" si="1"/>
        <v>BB</v>
      </c>
      <c r="L68" s="16" t="str">
        <f t="shared" si="2"/>
        <v/>
      </c>
      <c r="M68" s="4" t="s">
        <v>177</v>
      </c>
      <c r="N68" s="16" t="str">
        <f t="shared" si="6"/>
        <v/>
      </c>
      <c r="O68" s="8"/>
      <c r="P68" s="17"/>
      <c r="Q68" s="8"/>
      <c r="R68" s="5"/>
      <c r="S68" t="str">
        <f t="shared" si="4"/>
        <v>10</v>
      </c>
    </row>
    <row r="69" spans="1:19">
      <c r="A69" s="4">
        <f t="shared" si="5"/>
        <v>29</v>
      </c>
      <c r="B69" s="5" t="s">
        <v>58</v>
      </c>
      <c r="C69" s="5" t="s">
        <v>59</v>
      </c>
      <c r="D69" s="5" t="s">
        <v>21</v>
      </c>
      <c r="E69" s="5">
        <v>1696517618</v>
      </c>
      <c r="F69" s="5" t="s">
        <v>56</v>
      </c>
      <c r="G69" s="7"/>
      <c r="H69" s="4">
        <v>1</v>
      </c>
      <c r="I69" s="7" t="s">
        <v>23</v>
      </c>
      <c r="J69" s="8">
        <v>3.2</v>
      </c>
      <c r="K69" s="4" t="str">
        <f t="shared" si="1"/>
        <v>BB</v>
      </c>
      <c r="L69" s="16" t="str">
        <f t="shared" si="2"/>
        <v/>
      </c>
      <c r="M69" s="4" t="s">
        <v>177</v>
      </c>
      <c r="N69" s="16" t="str">
        <f t="shared" si="6"/>
        <v/>
      </c>
      <c r="O69" s="8"/>
      <c r="P69" s="17">
        <v>5.6</v>
      </c>
      <c r="Q69" s="8"/>
      <c r="R69" s="5"/>
      <c r="S69" t="str">
        <f t="shared" si="4"/>
        <v>10</v>
      </c>
    </row>
    <row r="70" spans="1:19">
      <c r="A70" s="4">
        <f t="shared" ref="A70:A101" si="7">IF(B70=B69,A69,A69+1)</f>
        <v>30</v>
      </c>
      <c r="B70" s="5" t="s">
        <v>63</v>
      </c>
      <c r="C70" s="5" t="s">
        <v>64</v>
      </c>
      <c r="D70" s="5" t="s">
        <v>21</v>
      </c>
      <c r="E70" s="5">
        <v>1217899708</v>
      </c>
      <c r="F70" s="5" t="s">
        <v>62</v>
      </c>
      <c r="G70" s="7"/>
      <c r="H70" s="4">
        <v>1</v>
      </c>
      <c r="I70" s="7" t="s">
        <v>23</v>
      </c>
      <c r="J70" s="8">
        <v>2.9</v>
      </c>
      <c r="K70" s="4" t="str">
        <f t="shared" ref="K70:K133" si="8">IF(J70&lt;3.5,"BB","")</f>
        <v>BB</v>
      </c>
      <c r="L70" s="16" t="str">
        <f t="shared" ref="L70:L133" si="9">IF(AND(OR(I70="Toán",I70="Ngữ Văn"),J70&gt;=3.5,COUNTIFS($B$6:$B$305,B70,$I$6:$I$305,"Toán")+COUNTIFS($B$6:$B$305,B70,$I$6:$I$305,"Ngữ văn")=2),"TC","")</f>
        <v/>
      </c>
      <c r="M70" s="4" t="s">
        <v>177</v>
      </c>
      <c r="N70" s="16" t="str">
        <f t="shared" ref="N70:N101" si="10">IF(K70="BB",IF(M70="x","","Thiếu"),"")</f>
        <v/>
      </c>
      <c r="O70" s="8"/>
      <c r="P70" s="17">
        <v>4.3</v>
      </c>
      <c r="Q70" s="8"/>
      <c r="R70" s="5"/>
      <c r="S70" t="str">
        <f t="shared" si="4"/>
        <v>10</v>
      </c>
    </row>
    <row r="71" spans="1:19">
      <c r="A71" s="4">
        <f t="shared" si="7"/>
        <v>30</v>
      </c>
      <c r="B71" s="5" t="s">
        <v>63</v>
      </c>
      <c r="C71" s="5" t="s">
        <v>64</v>
      </c>
      <c r="D71" s="5" t="s">
        <v>21</v>
      </c>
      <c r="E71" s="5">
        <v>1217899708</v>
      </c>
      <c r="F71" s="5" t="s">
        <v>62</v>
      </c>
      <c r="G71" s="7"/>
      <c r="H71" s="4">
        <v>2</v>
      </c>
      <c r="I71" s="7" t="s">
        <v>24</v>
      </c>
      <c r="J71" s="8">
        <v>3.1</v>
      </c>
      <c r="K71" s="4" t="str">
        <f t="shared" si="8"/>
        <v>BB</v>
      </c>
      <c r="L71" s="16" t="str">
        <f t="shared" si="9"/>
        <v/>
      </c>
      <c r="M71" s="4" t="s">
        <v>177</v>
      </c>
      <c r="N71" s="16" t="str">
        <f t="shared" si="10"/>
        <v/>
      </c>
      <c r="O71" s="8"/>
      <c r="P71" s="17"/>
      <c r="Q71" s="8"/>
      <c r="R71" s="5"/>
      <c r="S71" t="str">
        <f t="shared" ref="S71:S134" si="11">LEFT(F71,2)</f>
        <v>10</v>
      </c>
    </row>
    <row r="72" spans="1:19">
      <c r="A72" s="4">
        <f t="shared" si="7"/>
        <v>30</v>
      </c>
      <c r="B72" s="5" t="s">
        <v>63</v>
      </c>
      <c r="C72" s="5" t="s">
        <v>64</v>
      </c>
      <c r="D72" s="5" t="s">
        <v>21</v>
      </c>
      <c r="E72" s="5">
        <v>1217899708</v>
      </c>
      <c r="F72" s="5" t="s">
        <v>62</v>
      </c>
      <c r="G72" s="7"/>
      <c r="H72" s="4">
        <v>6</v>
      </c>
      <c r="I72" s="7" t="s">
        <v>31</v>
      </c>
      <c r="J72" s="8">
        <v>2.5</v>
      </c>
      <c r="K72" s="4" t="str">
        <f t="shared" si="8"/>
        <v>BB</v>
      </c>
      <c r="L72" s="16" t="str">
        <f t="shared" si="9"/>
        <v/>
      </c>
      <c r="M72" s="4" t="s">
        <v>177</v>
      </c>
      <c r="N72" s="16" t="str">
        <f t="shared" si="10"/>
        <v/>
      </c>
      <c r="O72" s="8"/>
      <c r="P72" s="17"/>
      <c r="Q72" s="8"/>
      <c r="R72" s="5"/>
      <c r="S72" t="str">
        <f t="shared" si="11"/>
        <v>10</v>
      </c>
    </row>
    <row r="73" spans="1:19">
      <c r="A73" s="4">
        <f t="shared" si="7"/>
        <v>30</v>
      </c>
      <c r="B73" s="5" t="s">
        <v>63</v>
      </c>
      <c r="C73" s="5" t="s">
        <v>64</v>
      </c>
      <c r="D73" s="5" t="s">
        <v>21</v>
      </c>
      <c r="E73" s="5">
        <v>1217899708</v>
      </c>
      <c r="F73" s="5" t="s">
        <v>62</v>
      </c>
      <c r="G73" s="7"/>
      <c r="H73" s="4">
        <v>7</v>
      </c>
      <c r="I73" s="7" t="s">
        <v>27</v>
      </c>
      <c r="J73" s="8">
        <v>3.3</v>
      </c>
      <c r="K73" s="4" t="str">
        <f t="shared" si="8"/>
        <v>BB</v>
      </c>
      <c r="L73" s="16" t="str">
        <f t="shared" si="9"/>
        <v/>
      </c>
      <c r="M73" s="4" t="s">
        <v>177</v>
      </c>
      <c r="N73" s="16" t="str">
        <f t="shared" si="10"/>
        <v/>
      </c>
      <c r="O73" s="8"/>
      <c r="P73" s="17"/>
      <c r="Q73" s="8"/>
      <c r="R73" s="5"/>
      <c r="S73" t="str">
        <f t="shared" si="11"/>
        <v>10</v>
      </c>
    </row>
    <row r="74" spans="1:19">
      <c r="A74" s="4">
        <f t="shared" si="7"/>
        <v>31</v>
      </c>
      <c r="B74" s="5" t="s">
        <v>65</v>
      </c>
      <c r="C74" s="5" t="s">
        <v>66</v>
      </c>
      <c r="D74" s="5" t="s">
        <v>41</v>
      </c>
      <c r="E74" s="5">
        <v>907182773</v>
      </c>
      <c r="F74" s="5" t="s">
        <v>67</v>
      </c>
      <c r="G74" s="7"/>
      <c r="H74" s="4">
        <v>2</v>
      </c>
      <c r="I74" s="7" t="s">
        <v>27</v>
      </c>
      <c r="J74" s="8">
        <v>3.1</v>
      </c>
      <c r="K74" s="4" t="str">
        <f t="shared" si="8"/>
        <v>BB</v>
      </c>
      <c r="L74" s="16" t="str">
        <f t="shared" si="9"/>
        <v/>
      </c>
      <c r="M74" s="4" t="s">
        <v>177</v>
      </c>
      <c r="N74" s="16" t="str">
        <f t="shared" si="10"/>
        <v/>
      </c>
      <c r="O74" s="8"/>
      <c r="P74" s="17"/>
      <c r="Q74" s="8"/>
      <c r="R74" s="5"/>
      <c r="S74" t="str">
        <f t="shared" si="11"/>
        <v>10</v>
      </c>
    </row>
    <row r="75" spans="1:19">
      <c r="A75" s="4">
        <f t="shared" si="7"/>
        <v>32</v>
      </c>
      <c r="B75" s="5" t="s">
        <v>68</v>
      </c>
      <c r="C75" s="5" t="s">
        <v>69</v>
      </c>
      <c r="D75" s="5" t="s">
        <v>21</v>
      </c>
      <c r="E75" s="5">
        <v>909002853</v>
      </c>
      <c r="F75" s="5" t="s">
        <v>67</v>
      </c>
      <c r="G75" s="7"/>
      <c r="H75" s="4">
        <v>3</v>
      </c>
      <c r="I75" s="7" t="s">
        <v>27</v>
      </c>
      <c r="J75" s="8">
        <v>3</v>
      </c>
      <c r="K75" s="4" t="str">
        <f t="shared" si="8"/>
        <v>BB</v>
      </c>
      <c r="L75" s="16" t="str">
        <f t="shared" si="9"/>
        <v/>
      </c>
      <c r="M75" s="4" t="s">
        <v>177</v>
      </c>
      <c r="N75" s="16" t="str">
        <f t="shared" si="10"/>
        <v/>
      </c>
      <c r="O75" s="8"/>
      <c r="P75" s="17"/>
      <c r="Q75" s="8"/>
      <c r="R75" s="5"/>
      <c r="S75" t="str">
        <f t="shared" si="11"/>
        <v>10</v>
      </c>
    </row>
    <row r="76" spans="1:19">
      <c r="A76" s="4">
        <f t="shared" si="7"/>
        <v>33</v>
      </c>
      <c r="B76" s="5" t="s">
        <v>70</v>
      </c>
      <c r="C76" s="5" t="s">
        <v>71</v>
      </c>
      <c r="D76" s="5" t="s">
        <v>41</v>
      </c>
      <c r="E76" s="5">
        <v>938446432</v>
      </c>
      <c r="F76" s="5" t="s">
        <v>67</v>
      </c>
      <c r="G76" s="7"/>
      <c r="H76" s="4">
        <v>1</v>
      </c>
      <c r="I76" s="7" t="s">
        <v>23</v>
      </c>
      <c r="J76" s="8">
        <v>3.4</v>
      </c>
      <c r="K76" s="4" t="str">
        <f t="shared" si="8"/>
        <v>BB</v>
      </c>
      <c r="L76" s="16" t="str">
        <f t="shared" si="9"/>
        <v/>
      </c>
      <c r="M76" s="4" t="s">
        <v>177</v>
      </c>
      <c r="N76" s="16" t="str">
        <f t="shared" si="10"/>
        <v/>
      </c>
      <c r="O76" s="8"/>
      <c r="P76" s="17">
        <v>6.1</v>
      </c>
      <c r="Q76" s="8"/>
      <c r="R76" s="5"/>
      <c r="S76" t="str">
        <f t="shared" si="11"/>
        <v>10</v>
      </c>
    </row>
    <row r="77" spans="1:19">
      <c r="A77" s="4">
        <f t="shared" si="7"/>
        <v>34</v>
      </c>
      <c r="B77" s="5" t="s">
        <v>72</v>
      </c>
      <c r="C77" s="5" t="s">
        <v>73</v>
      </c>
      <c r="D77" s="5" t="s">
        <v>21</v>
      </c>
      <c r="E77" s="5">
        <v>902965008</v>
      </c>
      <c r="F77" s="5" t="s">
        <v>67</v>
      </c>
      <c r="G77" s="7"/>
      <c r="H77" s="4">
        <v>1</v>
      </c>
      <c r="I77" s="7" t="s">
        <v>24</v>
      </c>
      <c r="J77" s="8">
        <v>3.4</v>
      </c>
      <c r="K77" s="4" t="str">
        <f t="shared" si="8"/>
        <v>BB</v>
      </c>
      <c r="L77" s="16" t="str">
        <f t="shared" si="9"/>
        <v/>
      </c>
      <c r="M77" s="4" t="s">
        <v>177</v>
      </c>
      <c r="N77" s="16" t="str">
        <f t="shared" si="10"/>
        <v/>
      </c>
      <c r="O77" s="8"/>
      <c r="P77" s="17">
        <v>5.5</v>
      </c>
      <c r="Q77" s="8"/>
      <c r="R77" s="5"/>
      <c r="S77" t="str">
        <f t="shared" si="11"/>
        <v>10</v>
      </c>
    </row>
    <row r="78" spans="1:19">
      <c r="A78" s="4">
        <f t="shared" si="7"/>
        <v>35</v>
      </c>
      <c r="B78" s="7" t="s">
        <v>74</v>
      </c>
      <c r="C78" s="8" t="s">
        <v>75</v>
      </c>
      <c r="D78" s="4" t="s">
        <v>21</v>
      </c>
      <c r="E78" s="8">
        <v>907580376</v>
      </c>
      <c r="F78" s="4" t="s">
        <v>67</v>
      </c>
      <c r="G78" s="7"/>
      <c r="H78" s="4">
        <v>1</v>
      </c>
      <c r="I78" s="7" t="s">
        <v>27</v>
      </c>
      <c r="J78" s="8">
        <v>3.3</v>
      </c>
      <c r="K78" s="4" t="str">
        <f t="shared" si="8"/>
        <v>BB</v>
      </c>
      <c r="L78" s="16" t="str">
        <f t="shared" si="9"/>
        <v/>
      </c>
      <c r="M78" s="4" t="s">
        <v>177</v>
      </c>
      <c r="N78" s="16" t="str">
        <f t="shared" si="10"/>
        <v/>
      </c>
      <c r="O78" s="8"/>
      <c r="P78" s="17">
        <v>6.1</v>
      </c>
      <c r="Q78" s="8"/>
      <c r="R78" s="4"/>
      <c r="S78" t="str">
        <f t="shared" si="11"/>
        <v>10</v>
      </c>
    </row>
    <row r="79" spans="1:19">
      <c r="A79" s="4">
        <f t="shared" si="7"/>
        <v>36</v>
      </c>
      <c r="B79" s="5" t="s">
        <v>76</v>
      </c>
      <c r="C79" s="5" t="s">
        <v>77</v>
      </c>
      <c r="D79" s="5" t="s">
        <v>41</v>
      </c>
      <c r="E79" s="5">
        <v>907845405</v>
      </c>
      <c r="F79" s="5" t="s">
        <v>67</v>
      </c>
      <c r="G79" s="7"/>
      <c r="H79" s="4">
        <v>1</v>
      </c>
      <c r="I79" s="7" t="s">
        <v>23</v>
      </c>
      <c r="J79" s="8">
        <v>3.2</v>
      </c>
      <c r="K79" s="4" t="str">
        <f t="shared" si="8"/>
        <v>BB</v>
      </c>
      <c r="L79" s="16" t="str">
        <f t="shared" si="9"/>
        <v/>
      </c>
      <c r="M79" s="4" t="s">
        <v>177</v>
      </c>
      <c r="N79" s="16" t="str">
        <f t="shared" si="10"/>
        <v/>
      </c>
      <c r="O79" s="8"/>
      <c r="P79" s="17">
        <v>5.8</v>
      </c>
      <c r="Q79" s="8"/>
      <c r="R79" s="5"/>
      <c r="S79" t="str">
        <f t="shared" si="11"/>
        <v>10</v>
      </c>
    </row>
    <row r="80" spans="1:19">
      <c r="A80" s="4">
        <f t="shared" si="7"/>
        <v>37</v>
      </c>
      <c r="B80" s="5" t="s">
        <v>78</v>
      </c>
      <c r="C80" s="6">
        <v>37266</v>
      </c>
      <c r="D80" s="5" t="s">
        <v>41</v>
      </c>
      <c r="E80" s="5">
        <v>1203844038</v>
      </c>
      <c r="F80" s="5" t="s">
        <v>67</v>
      </c>
      <c r="G80" s="7"/>
      <c r="H80" s="4">
        <v>1</v>
      </c>
      <c r="I80" s="7" t="s">
        <v>23</v>
      </c>
      <c r="J80" s="8">
        <v>3.1</v>
      </c>
      <c r="K80" s="4" t="str">
        <f t="shared" si="8"/>
        <v>BB</v>
      </c>
      <c r="L80" s="16" t="str">
        <f t="shared" si="9"/>
        <v/>
      </c>
      <c r="M80" s="4" t="s">
        <v>177</v>
      </c>
      <c r="N80" s="16" t="str">
        <f t="shared" si="10"/>
        <v/>
      </c>
      <c r="O80" s="8"/>
      <c r="P80" s="17">
        <v>6</v>
      </c>
      <c r="Q80" s="8"/>
      <c r="R80" s="5"/>
      <c r="S80" t="str">
        <f t="shared" si="11"/>
        <v>10</v>
      </c>
    </row>
    <row r="81" spans="1:19">
      <c r="A81" s="4">
        <f t="shared" si="7"/>
        <v>38</v>
      </c>
      <c r="B81" s="5" t="s">
        <v>99</v>
      </c>
      <c r="C81" s="6">
        <v>37084</v>
      </c>
      <c r="D81" s="5" t="s">
        <v>21</v>
      </c>
      <c r="E81" s="5">
        <v>1658507323</v>
      </c>
      <c r="F81" s="5" t="s">
        <v>100</v>
      </c>
      <c r="G81" s="7"/>
      <c r="H81" s="4">
        <v>2</v>
      </c>
      <c r="I81" s="7" t="s">
        <v>25</v>
      </c>
      <c r="J81" s="8">
        <v>3.2</v>
      </c>
      <c r="K81" s="4" t="str">
        <f t="shared" si="8"/>
        <v>BB</v>
      </c>
      <c r="L81" s="16" t="str">
        <f t="shared" si="9"/>
        <v/>
      </c>
      <c r="M81" s="4" t="s">
        <v>177</v>
      </c>
      <c r="N81" s="16" t="str">
        <f t="shared" si="10"/>
        <v/>
      </c>
      <c r="O81" s="8"/>
      <c r="P81" s="17"/>
      <c r="Q81" s="8"/>
      <c r="R81" s="5"/>
      <c r="S81" t="str">
        <f t="shared" si="11"/>
        <v>11</v>
      </c>
    </row>
    <row r="82" spans="1:19">
      <c r="A82" s="4">
        <f t="shared" si="7"/>
        <v>39</v>
      </c>
      <c r="B82" s="5" t="s">
        <v>101</v>
      </c>
      <c r="C82" s="5" t="s">
        <v>102</v>
      </c>
      <c r="D82" s="5" t="s">
        <v>41</v>
      </c>
      <c r="E82" s="5">
        <v>908263303</v>
      </c>
      <c r="F82" s="5" t="s">
        <v>100</v>
      </c>
      <c r="G82" s="7"/>
      <c r="H82" s="4">
        <v>3</v>
      </c>
      <c r="I82" s="7" t="s">
        <v>25</v>
      </c>
      <c r="J82" s="8">
        <v>3.1</v>
      </c>
      <c r="K82" s="4" t="str">
        <f t="shared" si="8"/>
        <v>BB</v>
      </c>
      <c r="L82" s="16" t="str">
        <f t="shared" si="9"/>
        <v/>
      </c>
      <c r="M82" s="4" t="s">
        <v>177</v>
      </c>
      <c r="N82" s="16" t="str">
        <f t="shared" si="10"/>
        <v/>
      </c>
      <c r="O82" s="8"/>
      <c r="P82" s="17"/>
      <c r="Q82" s="8"/>
      <c r="R82" s="5"/>
      <c r="S82" t="str">
        <f t="shared" si="11"/>
        <v>11</v>
      </c>
    </row>
    <row r="83" spans="1:19">
      <c r="A83" s="4">
        <f t="shared" si="7"/>
        <v>40</v>
      </c>
      <c r="B83" s="5" t="s">
        <v>103</v>
      </c>
      <c r="C83" s="5" t="s">
        <v>104</v>
      </c>
      <c r="D83" s="5" t="s">
        <v>41</v>
      </c>
      <c r="E83" s="5">
        <v>903829332</v>
      </c>
      <c r="F83" s="5" t="s">
        <v>100</v>
      </c>
      <c r="G83" s="7"/>
      <c r="H83" s="4">
        <v>1</v>
      </c>
      <c r="I83" s="7" t="s">
        <v>23</v>
      </c>
      <c r="J83" s="8">
        <v>2.7</v>
      </c>
      <c r="K83" s="4" t="str">
        <f t="shared" si="8"/>
        <v>BB</v>
      </c>
      <c r="L83" s="16" t="str">
        <f t="shared" si="9"/>
        <v/>
      </c>
      <c r="M83" s="4" t="s">
        <v>177</v>
      </c>
      <c r="N83" s="16" t="str">
        <f t="shared" si="10"/>
        <v/>
      </c>
      <c r="O83" s="8"/>
      <c r="P83" s="17">
        <v>5.2</v>
      </c>
      <c r="Q83" s="8"/>
      <c r="R83" s="5"/>
      <c r="S83" t="str">
        <f t="shared" si="11"/>
        <v>11</v>
      </c>
    </row>
    <row r="84" spans="1:19">
      <c r="A84" s="4">
        <f t="shared" si="7"/>
        <v>40</v>
      </c>
      <c r="B84" s="5" t="s">
        <v>103</v>
      </c>
      <c r="C84" s="5" t="s">
        <v>104</v>
      </c>
      <c r="D84" s="5" t="s">
        <v>41</v>
      </c>
      <c r="E84" s="5">
        <v>903829332</v>
      </c>
      <c r="F84" s="5" t="s">
        <v>100</v>
      </c>
      <c r="G84" s="7"/>
      <c r="H84" s="4">
        <v>3</v>
      </c>
      <c r="I84" s="7" t="s">
        <v>25</v>
      </c>
      <c r="J84" s="8">
        <v>2.9</v>
      </c>
      <c r="K84" s="4" t="str">
        <f t="shared" si="8"/>
        <v>BB</v>
      </c>
      <c r="L84" s="16" t="str">
        <f t="shared" si="9"/>
        <v/>
      </c>
      <c r="M84" s="4" t="s">
        <v>177</v>
      </c>
      <c r="N84" s="16" t="str">
        <f t="shared" si="10"/>
        <v/>
      </c>
      <c r="O84" s="8"/>
      <c r="P84" s="17"/>
      <c r="Q84" s="8"/>
      <c r="R84" s="5"/>
      <c r="S84" t="str">
        <f t="shared" si="11"/>
        <v>11</v>
      </c>
    </row>
    <row r="85" spans="1:19">
      <c r="A85" s="4">
        <f t="shared" si="7"/>
        <v>41</v>
      </c>
      <c r="B85" s="5" t="s">
        <v>160</v>
      </c>
      <c r="C85" s="6">
        <v>37051</v>
      </c>
      <c r="D85" s="5" t="s">
        <v>21</v>
      </c>
      <c r="E85" s="5"/>
      <c r="F85" s="5" t="s">
        <v>161</v>
      </c>
      <c r="G85" s="7"/>
      <c r="H85" s="4">
        <v>3</v>
      </c>
      <c r="I85" s="7" t="s">
        <v>32</v>
      </c>
      <c r="J85" s="8">
        <v>3.4</v>
      </c>
      <c r="K85" s="4" t="str">
        <f t="shared" si="8"/>
        <v>BB</v>
      </c>
      <c r="L85" s="16" t="str">
        <f t="shared" si="9"/>
        <v/>
      </c>
      <c r="M85" s="4" t="s">
        <v>177</v>
      </c>
      <c r="N85" s="16" t="str">
        <f t="shared" si="10"/>
        <v/>
      </c>
      <c r="O85" s="8"/>
      <c r="P85" s="17"/>
      <c r="Q85" s="8"/>
      <c r="R85" s="5"/>
      <c r="S85" t="str">
        <f t="shared" si="11"/>
        <v>11</v>
      </c>
    </row>
    <row r="86" spans="1:19">
      <c r="A86" s="4">
        <f t="shared" si="7"/>
        <v>42</v>
      </c>
      <c r="B86" s="5" t="s">
        <v>162</v>
      </c>
      <c r="C86" s="5" t="s">
        <v>163</v>
      </c>
      <c r="D86" s="5" t="s">
        <v>41</v>
      </c>
      <c r="E86" s="5">
        <v>1677553123</v>
      </c>
      <c r="F86" s="5" t="s">
        <v>161</v>
      </c>
      <c r="G86" s="7"/>
      <c r="H86" s="4">
        <v>1</v>
      </c>
      <c r="I86" s="7" t="s">
        <v>23</v>
      </c>
      <c r="J86" s="8">
        <v>3.3</v>
      </c>
      <c r="K86" s="4" t="str">
        <f t="shared" si="8"/>
        <v>BB</v>
      </c>
      <c r="L86" s="16" t="str">
        <f t="shared" si="9"/>
        <v/>
      </c>
      <c r="M86" s="4" t="s">
        <v>177</v>
      </c>
      <c r="N86" s="16" t="str">
        <f t="shared" si="10"/>
        <v/>
      </c>
      <c r="O86" s="8"/>
      <c r="P86" s="17">
        <v>5.5</v>
      </c>
      <c r="Q86" s="8"/>
      <c r="R86" s="5"/>
      <c r="S86" t="str">
        <f t="shared" si="11"/>
        <v>11</v>
      </c>
    </row>
    <row r="87" spans="1:19">
      <c r="A87" s="4">
        <f t="shared" si="7"/>
        <v>43</v>
      </c>
      <c r="B87" s="5" t="s">
        <v>164</v>
      </c>
      <c r="C87" s="5" t="s">
        <v>165</v>
      </c>
      <c r="D87" s="5" t="s">
        <v>21</v>
      </c>
      <c r="E87" s="5">
        <v>906304823</v>
      </c>
      <c r="F87" s="5" t="s">
        <v>161</v>
      </c>
      <c r="G87" s="7"/>
      <c r="H87" s="4">
        <v>2</v>
      </c>
      <c r="I87" s="7" t="s">
        <v>24</v>
      </c>
      <c r="J87" s="8">
        <v>2.8</v>
      </c>
      <c r="K87" s="4" t="str">
        <f t="shared" si="8"/>
        <v>BB</v>
      </c>
      <c r="L87" s="16" t="str">
        <f t="shared" si="9"/>
        <v/>
      </c>
      <c r="M87" s="4" t="s">
        <v>177</v>
      </c>
      <c r="N87" s="16" t="str">
        <f t="shared" si="10"/>
        <v/>
      </c>
      <c r="O87" s="8"/>
      <c r="P87" s="17"/>
      <c r="Q87" s="8"/>
      <c r="R87" s="5"/>
      <c r="S87" t="str">
        <f t="shared" si="11"/>
        <v>11</v>
      </c>
    </row>
    <row r="88" spans="1:19">
      <c r="A88" s="4">
        <f t="shared" si="7"/>
        <v>44</v>
      </c>
      <c r="B88" s="5" t="s">
        <v>105</v>
      </c>
      <c r="C88" s="5" t="s">
        <v>106</v>
      </c>
      <c r="D88" s="5" t="s">
        <v>41</v>
      </c>
      <c r="E88" s="5">
        <v>1692712976</v>
      </c>
      <c r="F88" s="5" t="s">
        <v>107</v>
      </c>
      <c r="G88" s="7"/>
      <c r="H88" s="4">
        <v>2</v>
      </c>
      <c r="I88" s="7" t="s">
        <v>24</v>
      </c>
      <c r="J88" s="8">
        <v>3.3</v>
      </c>
      <c r="K88" s="4" t="str">
        <f t="shared" si="8"/>
        <v>BB</v>
      </c>
      <c r="L88" s="16" t="str">
        <f t="shared" si="9"/>
        <v/>
      </c>
      <c r="M88" s="4" t="s">
        <v>177</v>
      </c>
      <c r="N88" s="16" t="str">
        <f t="shared" si="10"/>
        <v/>
      </c>
      <c r="O88" s="8"/>
      <c r="P88" s="17"/>
      <c r="Q88" s="8"/>
      <c r="R88" s="5"/>
      <c r="S88" t="str">
        <f t="shared" si="11"/>
        <v>11</v>
      </c>
    </row>
    <row r="89" spans="1:19">
      <c r="A89" s="4">
        <f t="shared" si="7"/>
        <v>44</v>
      </c>
      <c r="B89" s="5" t="s">
        <v>105</v>
      </c>
      <c r="C89" s="5" t="s">
        <v>106</v>
      </c>
      <c r="D89" s="5" t="s">
        <v>41</v>
      </c>
      <c r="E89" s="5">
        <v>1692712976</v>
      </c>
      <c r="F89" s="5" t="s">
        <v>107</v>
      </c>
      <c r="G89" s="7"/>
      <c r="H89" s="4">
        <v>3</v>
      </c>
      <c r="I89" s="7" t="s">
        <v>25</v>
      </c>
      <c r="J89" s="8">
        <v>2.5</v>
      </c>
      <c r="K89" s="4" t="str">
        <f t="shared" si="8"/>
        <v>BB</v>
      </c>
      <c r="L89" s="16" t="str">
        <f t="shared" si="9"/>
        <v/>
      </c>
      <c r="M89" s="4" t="s">
        <v>177</v>
      </c>
      <c r="N89" s="16" t="str">
        <f t="shared" si="10"/>
        <v/>
      </c>
      <c r="O89" s="8"/>
      <c r="P89" s="17"/>
      <c r="Q89" s="8"/>
      <c r="R89" s="5"/>
      <c r="S89" t="str">
        <f t="shared" si="11"/>
        <v>11</v>
      </c>
    </row>
    <row r="90" spans="1:19">
      <c r="A90" s="4">
        <f t="shared" si="7"/>
        <v>45</v>
      </c>
      <c r="B90" s="5" t="s">
        <v>108</v>
      </c>
      <c r="C90" s="5" t="s">
        <v>109</v>
      </c>
      <c r="D90" s="5" t="s">
        <v>21</v>
      </c>
      <c r="E90" s="5">
        <v>905451760</v>
      </c>
      <c r="F90" s="5" t="s">
        <v>110</v>
      </c>
      <c r="G90" s="7"/>
      <c r="H90" s="4">
        <v>3</v>
      </c>
      <c r="I90" s="7" t="s">
        <v>25</v>
      </c>
      <c r="J90" s="8">
        <v>2.9</v>
      </c>
      <c r="K90" s="4" t="str">
        <f t="shared" si="8"/>
        <v>BB</v>
      </c>
      <c r="L90" s="16" t="str">
        <f t="shared" si="9"/>
        <v/>
      </c>
      <c r="M90" s="4" t="s">
        <v>177</v>
      </c>
      <c r="N90" s="16" t="str">
        <f t="shared" si="10"/>
        <v/>
      </c>
      <c r="O90" s="8"/>
      <c r="P90" s="17"/>
      <c r="Q90" s="8"/>
      <c r="R90" s="5"/>
      <c r="S90" t="str">
        <f t="shared" si="11"/>
        <v>11</v>
      </c>
    </row>
    <row r="91" spans="1:19">
      <c r="A91" s="4">
        <f t="shared" si="7"/>
        <v>46</v>
      </c>
      <c r="B91" s="5" t="s">
        <v>111</v>
      </c>
      <c r="C91" s="5" t="s">
        <v>112</v>
      </c>
      <c r="D91" s="5" t="s">
        <v>21</v>
      </c>
      <c r="E91" s="5">
        <v>932622828</v>
      </c>
      <c r="F91" s="5" t="s">
        <v>110</v>
      </c>
      <c r="G91" s="7"/>
      <c r="H91" s="4">
        <v>2</v>
      </c>
      <c r="I91" s="7" t="s">
        <v>25</v>
      </c>
      <c r="J91" s="8">
        <v>3.4</v>
      </c>
      <c r="K91" s="4" t="str">
        <f t="shared" si="8"/>
        <v>BB</v>
      </c>
      <c r="L91" s="16" t="str">
        <f t="shared" si="9"/>
        <v/>
      </c>
      <c r="M91" s="4" t="s">
        <v>177</v>
      </c>
      <c r="N91" s="16" t="str">
        <f t="shared" si="10"/>
        <v/>
      </c>
      <c r="O91" s="8"/>
      <c r="P91" s="17"/>
      <c r="Q91" s="8"/>
      <c r="R91" s="5"/>
      <c r="S91" t="str">
        <f t="shared" si="11"/>
        <v>11</v>
      </c>
    </row>
    <row r="92" spans="1:19">
      <c r="A92" s="4">
        <f t="shared" si="7"/>
        <v>47</v>
      </c>
      <c r="B92" s="5" t="s">
        <v>113</v>
      </c>
      <c r="C92" s="5" t="s">
        <v>114</v>
      </c>
      <c r="D92" s="5" t="s">
        <v>41</v>
      </c>
      <c r="E92" s="5">
        <v>909964839</v>
      </c>
      <c r="F92" s="5" t="s">
        <v>110</v>
      </c>
      <c r="G92" s="7"/>
      <c r="H92" s="4">
        <v>1</v>
      </c>
      <c r="I92" s="7" t="s">
        <v>23</v>
      </c>
      <c r="J92" s="8">
        <v>3.3</v>
      </c>
      <c r="K92" s="4" t="str">
        <f t="shared" si="8"/>
        <v>BB</v>
      </c>
      <c r="L92" s="16" t="str">
        <f t="shared" si="9"/>
        <v/>
      </c>
      <c r="M92" s="4" t="s">
        <v>177</v>
      </c>
      <c r="N92" s="16" t="str">
        <f t="shared" si="10"/>
        <v/>
      </c>
      <c r="O92" s="8"/>
      <c r="P92" s="17">
        <v>5.3</v>
      </c>
      <c r="Q92" s="8"/>
      <c r="R92" s="5"/>
      <c r="S92" t="str">
        <f t="shared" si="11"/>
        <v>11</v>
      </c>
    </row>
    <row r="93" spans="1:19">
      <c r="A93" s="4">
        <f t="shared" si="7"/>
        <v>47</v>
      </c>
      <c r="B93" s="5" t="s">
        <v>113</v>
      </c>
      <c r="C93" s="5" t="s">
        <v>114</v>
      </c>
      <c r="D93" s="5" t="s">
        <v>41</v>
      </c>
      <c r="E93" s="5">
        <v>909964839</v>
      </c>
      <c r="F93" s="5" t="s">
        <v>110</v>
      </c>
      <c r="G93" s="7"/>
      <c r="H93" s="4">
        <v>2</v>
      </c>
      <c r="I93" s="7" t="s">
        <v>24</v>
      </c>
      <c r="J93" s="8">
        <v>3.2</v>
      </c>
      <c r="K93" s="4" t="str">
        <f t="shared" si="8"/>
        <v>BB</v>
      </c>
      <c r="L93" s="16" t="str">
        <f t="shared" si="9"/>
        <v/>
      </c>
      <c r="M93" s="4" t="s">
        <v>177</v>
      </c>
      <c r="N93" s="16" t="str">
        <f t="shared" si="10"/>
        <v/>
      </c>
      <c r="O93" s="8"/>
      <c r="P93" s="17"/>
      <c r="Q93" s="8"/>
      <c r="R93" s="5"/>
      <c r="S93" t="str">
        <f t="shared" si="11"/>
        <v>11</v>
      </c>
    </row>
    <row r="94" spans="1:19">
      <c r="A94" s="4">
        <f t="shared" si="7"/>
        <v>47</v>
      </c>
      <c r="B94" s="5" t="s">
        <v>113</v>
      </c>
      <c r="C94" s="5" t="s">
        <v>114</v>
      </c>
      <c r="D94" s="5" t="s">
        <v>41</v>
      </c>
      <c r="E94" s="5">
        <v>909964839</v>
      </c>
      <c r="F94" s="5" t="s">
        <v>110</v>
      </c>
      <c r="G94" s="7"/>
      <c r="H94" s="4">
        <v>3</v>
      </c>
      <c r="I94" s="7" t="s">
        <v>25</v>
      </c>
      <c r="J94" s="8">
        <v>3.2</v>
      </c>
      <c r="K94" s="4" t="str">
        <f t="shared" si="8"/>
        <v>BB</v>
      </c>
      <c r="L94" s="16" t="str">
        <f t="shared" si="9"/>
        <v/>
      </c>
      <c r="M94" s="4" t="s">
        <v>177</v>
      </c>
      <c r="N94" s="16" t="str">
        <f t="shared" si="10"/>
        <v/>
      </c>
      <c r="O94" s="8"/>
      <c r="P94" s="17"/>
      <c r="Q94" s="8"/>
      <c r="R94" s="5"/>
      <c r="S94" t="str">
        <f t="shared" si="11"/>
        <v>11</v>
      </c>
    </row>
    <row r="95" spans="1:19">
      <c r="A95" s="4">
        <f t="shared" si="7"/>
        <v>48</v>
      </c>
      <c r="B95" s="5" t="s">
        <v>116</v>
      </c>
      <c r="C95" s="5" t="s">
        <v>117</v>
      </c>
      <c r="D95" s="5" t="s">
        <v>21</v>
      </c>
      <c r="E95" s="5">
        <v>1692504639</v>
      </c>
      <c r="F95" s="5" t="s">
        <v>110</v>
      </c>
      <c r="G95" s="7"/>
      <c r="H95" s="4">
        <v>2</v>
      </c>
      <c r="I95" s="7" t="s">
        <v>25</v>
      </c>
      <c r="J95" s="8">
        <v>3.2</v>
      </c>
      <c r="K95" s="4" t="str">
        <f t="shared" si="8"/>
        <v>BB</v>
      </c>
      <c r="L95" s="16" t="str">
        <f t="shared" si="9"/>
        <v/>
      </c>
      <c r="M95" s="4" t="s">
        <v>177</v>
      </c>
      <c r="N95" s="16" t="str">
        <f t="shared" si="10"/>
        <v/>
      </c>
      <c r="O95" s="8"/>
      <c r="P95" s="17"/>
      <c r="Q95" s="8"/>
      <c r="R95" s="5"/>
      <c r="S95" t="str">
        <f t="shared" si="11"/>
        <v>11</v>
      </c>
    </row>
    <row r="96" spans="1:19">
      <c r="A96" s="4">
        <f t="shared" si="7"/>
        <v>49</v>
      </c>
      <c r="B96" s="5" t="s">
        <v>118</v>
      </c>
      <c r="C96" s="5" t="s">
        <v>119</v>
      </c>
      <c r="D96" s="5" t="s">
        <v>21</v>
      </c>
      <c r="E96" s="5">
        <v>932216844</v>
      </c>
      <c r="F96" s="5" t="s">
        <v>110</v>
      </c>
      <c r="G96" s="7"/>
      <c r="H96" s="4">
        <v>3</v>
      </c>
      <c r="I96" s="7" t="s">
        <v>25</v>
      </c>
      <c r="J96" s="8">
        <v>3</v>
      </c>
      <c r="K96" s="4" t="str">
        <f t="shared" si="8"/>
        <v>BB</v>
      </c>
      <c r="L96" s="16" t="str">
        <f t="shared" si="9"/>
        <v/>
      </c>
      <c r="M96" s="4" t="s">
        <v>177</v>
      </c>
      <c r="N96" s="16" t="str">
        <f t="shared" si="10"/>
        <v/>
      </c>
      <c r="O96" s="8"/>
      <c r="P96" s="17"/>
      <c r="Q96" s="8"/>
      <c r="R96" s="5"/>
      <c r="S96" t="str">
        <f t="shared" si="11"/>
        <v>11</v>
      </c>
    </row>
    <row r="97" spans="1:19">
      <c r="A97" s="4">
        <f t="shared" si="7"/>
        <v>50</v>
      </c>
      <c r="B97" s="5" t="s">
        <v>120</v>
      </c>
      <c r="C97" s="5" t="s">
        <v>121</v>
      </c>
      <c r="D97" s="5" t="s">
        <v>21</v>
      </c>
      <c r="E97" s="5">
        <v>908037997</v>
      </c>
      <c r="F97" s="5" t="s">
        <v>122</v>
      </c>
      <c r="G97" s="7"/>
      <c r="H97" s="4">
        <v>2</v>
      </c>
      <c r="I97" s="7" t="s">
        <v>25</v>
      </c>
      <c r="J97" s="8">
        <v>3.1</v>
      </c>
      <c r="K97" s="4" t="str">
        <f t="shared" si="8"/>
        <v>BB</v>
      </c>
      <c r="L97" s="16" t="str">
        <f t="shared" si="9"/>
        <v/>
      </c>
      <c r="M97" s="4" t="s">
        <v>177</v>
      </c>
      <c r="N97" s="16" t="str">
        <f t="shared" si="10"/>
        <v/>
      </c>
      <c r="O97" s="8"/>
      <c r="P97" s="17"/>
      <c r="Q97" s="8"/>
      <c r="R97" s="5"/>
      <c r="S97" t="str">
        <f t="shared" si="11"/>
        <v>11</v>
      </c>
    </row>
    <row r="98" spans="1:19">
      <c r="A98" s="4">
        <f t="shared" si="7"/>
        <v>51</v>
      </c>
      <c r="B98" s="5" t="s">
        <v>123</v>
      </c>
      <c r="C98" s="6">
        <v>37084</v>
      </c>
      <c r="D98" s="5" t="s">
        <v>21</v>
      </c>
      <c r="E98" s="5">
        <v>1698430024</v>
      </c>
      <c r="F98" s="5" t="s">
        <v>122</v>
      </c>
      <c r="G98" s="7"/>
      <c r="H98" s="4">
        <v>2</v>
      </c>
      <c r="I98" s="7" t="s">
        <v>25</v>
      </c>
      <c r="J98" s="8">
        <v>2.9</v>
      </c>
      <c r="K98" s="4" t="str">
        <f t="shared" si="8"/>
        <v>BB</v>
      </c>
      <c r="L98" s="16" t="str">
        <f t="shared" si="9"/>
        <v/>
      </c>
      <c r="M98" s="4" t="s">
        <v>177</v>
      </c>
      <c r="N98" s="16" t="str">
        <f t="shared" si="10"/>
        <v/>
      </c>
      <c r="O98" s="8"/>
      <c r="P98" s="17"/>
      <c r="Q98" s="8"/>
      <c r="R98" s="5"/>
      <c r="S98" t="str">
        <f t="shared" si="11"/>
        <v>11</v>
      </c>
    </row>
    <row r="99" spans="1:19">
      <c r="A99" s="4">
        <f t="shared" si="7"/>
        <v>52</v>
      </c>
      <c r="B99" s="5" t="s">
        <v>124</v>
      </c>
      <c r="C99" s="5" t="s">
        <v>125</v>
      </c>
      <c r="D99" s="5" t="s">
        <v>21</v>
      </c>
      <c r="E99" s="5">
        <v>907345662</v>
      </c>
      <c r="F99" s="5" t="s">
        <v>122</v>
      </c>
      <c r="G99" s="7"/>
      <c r="H99" s="4">
        <v>2</v>
      </c>
      <c r="I99" s="7" t="s">
        <v>25</v>
      </c>
      <c r="J99" s="8">
        <v>3.4</v>
      </c>
      <c r="K99" s="4" t="str">
        <f t="shared" si="8"/>
        <v>BB</v>
      </c>
      <c r="L99" s="16" t="str">
        <f t="shared" si="9"/>
        <v/>
      </c>
      <c r="M99" s="4" t="s">
        <v>177</v>
      </c>
      <c r="N99" s="16" t="str">
        <f t="shared" si="10"/>
        <v/>
      </c>
      <c r="O99" s="8"/>
      <c r="P99" s="17"/>
      <c r="Q99" s="8"/>
      <c r="R99" s="5"/>
      <c r="S99" t="str">
        <f t="shared" si="11"/>
        <v>11</v>
      </c>
    </row>
    <row r="100" spans="1:19">
      <c r="A100" s="4">
        <f t="shared" si="7"/>
        <v>53</v>
      </c>
      <c r="B100" s="5" t="s">
        <v>126</v>
      </c>
      <c r="C100" s="5" t="s">
        <v>127</v>
      </c>
      <c r="D100" s="5" t="s">
        <v>41</v>
      </c>
      <c r="E100" s="5">
        <v>906560117</v>
      </c>
      <c r="F100" s="5" t="s">
        <v>122</v>
      </c>
      <c r="G100" s="7"/>
      <c r="H100" s="4">
        <v>1</v>
      </c>
      <c r="I100" s="7" t="s">
        <v>23</v>
      </c>
      <c r="J100" s="8">
        <v>2</v>
      </c>
      <c r="K100" s="4" t="str">
        <f t="shared" si="8"/>
        <v>BB</v>
      </c>
      <c r="L100" s="16" t="str">
        <f t="shared" si="9"/>
        <v/>
      </c>
      <c r="M100" s="4" t="s">
        <v>177</v>
      </c>
      <c r="N100" s="16" t="str">
        <f t="shared" si="10"/>
        <v/>
      </c>
      <c r="O100" s="8"/>
      <c r="P100" s="17">
        <v>5.2</v>
      </c>
      <c r="Q100" s="8"/>
      <c r="R100" s="5"/>
      <c r="S100" t="str">
        <f t="shared" si="11"/>
        <v>11</v>
      </c>
    </row>
    <row r="101" spans="1:19">
      <c r="A101" s="4">
        <f t="shared" si="7"/>
        <v>53</v>
      </c>
      <c r="B101" s="5" t="s">
        <v>126</v>
      </c>
      <c r="C101" s="5" t="s">
        <v>127</v>
      </c>
      <c r="D101" s="5" t="s">
        <v>41</v>
      </c>
      <c r="E101" s="5">
        <v>906560117</v>
      </c>
      <c r="F101" s="5" t="s">
        <v>122</v>
      </c>
      <c r="G101" s="7"/>
      <c r="H101" s="4">
        <v>3</v>
      </c>
      <c r="I101" s="7" t="s">
        <v>25</v>
      </c>
      <c r="J101" s="8">
        <v>2.5</v>
      </c>
      <c r="K101" s="4" t="str">
        <f t="shared" si="8"/>
        <v>BB</v>
      </c>
      <c r="L101" s="16" t="str">
        <f t="shared" si="9"/>
        <v/>
      </c>
      <c r="M101" s="4" t="s">
        <v>177</v>
      </c>
      <c r="N101" s="16" t="str">
        <f t="shared" si="10"/>
        <v/>
      </c>
      <c r="O101" s="8"/>
      <c r="P101" s="17"/>
      <c r="Q101" s="8"/>
      <c r="R101" s="5"/>
      <c r="S101" t="str">
        <f t="shared" si="11"/>
        <v>11</v>
      </c>
    </row>
    <row r="102" spans="1:19">
      <c r="A102" s="4">
        <f t="shared" ref="A102:A120" si="12">IF(B102=B101,A101,A101+1)</f>
        <v>53</v>
      </c>
      <c r="B102" s="5" t="s">
        <v>126</v>
      </c>
      <c r="C102" s="5" t="s">
        <v>127</v>
      </c>
      <c r="D102" s="5" t="s">
        <v>41</v>
      </c>
      <c r="E102" s="5">
        <v>906560117</v>
      </c>
      <c r="F102" s="5" t="s">
        <v>122</v>
      </c>
      <c r="G102" s="7"/>
      <c r="H102" s="4">
        <v>5</v>
      </c>
      <c r="I102" s="7" t="s">
        <v>32</v>
      </c>
      <c r="J102" s="8">
        <v>3.4</v>
      </c>
      <c r="K102" s="4" t="str">
        <f t="shared" si="8"/>
        <v>BB</v>
      </c>
      <c r="L102" s="16" t="str">
        <f t="shared" si="9"/>
        <v/>
      </c>
      <c r="M102" s="4" t="s">
        <v>177</v>
      </c>
      <c r="N102" s="16" t="str">
        <f t="shared" ref="N102:N107" si="13">IF(K102="BB",IF(M102="x","","Thiếu"),"")</f>
        <v/>
      </c>
      <c r="O102" s="8"/>
      <c r="P102" s="17"/>
      <c r="Q102" s="8"/>
      <c r="R102" s="5"/>
      <c r="S102" t="str">
        <f t="shared" si="11"/>
        <v>11</v>
      </c>
    </row>
    <row r="103" spans="1:19">
      <c r="A103" s="4">
        <f t="shared" si="12"/>
        <v>54</v>
      </c>
      <c r="B103" s="5" t="s">
        <v>128</v>
      </c>
      <c r="C103" s="5" t="s">
        <v>129</v>
      </c>
      <c r="D103" s="5" t="s">
        <v>21</v>
      </c>
      <c r="E103" s="5">
        <v>1217174613</v>
      </c>
      <c r="F103" s="5" t="s">
        <v>122</v>
      </c>
      <c r="G103" s="7"/>
      <c r="H103" s="4">
        <v>1</v>
      </c>
      <c r="I103" s="7" t="s">
        <v>23</v>
      </c>
      <c r="J103" s="8">
        <v>3.3</v>
      </c>
      <c r="K103" s="4" t="str">
        <f t="shared" si="8"/>
        <v>BB</v>
      </c>
      <c r="L103" s="16" t="str">
        <f t="shared" si="9"/>
        <v/>
      </c>
      <c r="M103" s="4" t="s">
        <v>177</v>
      </c>
      <c r="N103" s="16" t="str">
        <f t="shared" si="13"/>
        <v/>
      </c>
      <c r="O103" s="8"/>
      <c r="P103" s="17">
        <v>5.7</v>
      </c>
      <c r="Q103" s="8"/>
      <c r="R103" s="5"/>
      <c r="S103" t="str">
        <f t="shared" si="11"/>
        <v>11</v>
      </c>
    </row>
    <row r="104" spans="1:19">
      <c r="A104" s="4">
        <f t="shared" si="12"/>
        <v>55</v>
      </c>
      <c r="B104" s="5" t="s">
        <v>130</v>
      </c>
      <c r="C104" s="5" t="s">
        <v>131</v>
      </c>
      <c r="D104" s="5" t="s">
        <v>41</v>
      </c>
      <c r="E104" s="5">
        <v>1655055968</v>
      </c>
      <c r="F104" s="5" t="s">
        <v>122</v>
      </c>
      <c r="G104" s="7"/>
      <c r="H104" s="4">
        <v>3</v>
      </c>
      <c r="I104" s="7" t="s">
        <v>25</v>
      </c>
      <c r="J104" s="8">
        <v>3.1</v>
      </c>
      <c r="K104" s="4" t="str">
        <f t="shared" si="8"/>
        <v>BB</v>
      </c>
      <c r="L104" s="16" t="str">
        <f t="shared" si="9"/>
        <v/>
      </c>
      <c r="M104" s="4" t="s">
        <v>177</v>
      </c>
      <c r="N104" s="16" t="str">
        <f t="shared" si="13"/>
        <v/>
      </c>
      <c r="O104" s="8"/>
      <c r="P104" s="17"/>
      <c r="Q104" s="8"/>
      <c r="R104" s="5"/>
      <c r="S104" t="str">
        <f t="shared" si="11"/>
        <v>11</v>
      </c>
    </row>
    <row r="105" spans="1:19">
      <c r="A105" s="4">
        <f t="shared" si="12"/>
        <v>56</v>
      </c>
      <c r="B105" s="5" t="s">
        <v>134</v>
      </c>
      <c r="C105" s="6">
        <v>37235</v>
      </c>
      <c r="D105" s="5" t="s">
        <v>21</v>
      </c>
      <c r="E105" s="5">
        <v>1682327024</v>
      </c>
      <c r="F105" s="5" t="s">
        <v>135</v>
      </c>
      <c r="G105" s="7"/>
      <c r="H105" s="4">
        <v>4</v>
      </c>
      <c r="I105" s="7" t="s">
        <v>32</v>
      </c>
      <c r="J105" s="8">
        <v>3.2</v>
      </c>
      <c r="K105" s="4" t="str">
        <f t="shared" si="8"/>
        <v>BB</v>
      </c>
      <c r="L105" s="16" t="str">
        <f t="shared" si="9"/>
        <v/>
      </c>
      <c r="M105" s="4" t="s">
        <v>177</v>
      </c>
      <c r="N105" s="16" t="str">
        <f t="shared" si="13"/>
        <v/>
      </c>
      <c r="O105" s="8"/>
      <c r="P105" s="17"/>
      <c r="Q105" s="8"/>
      <c r="R105" s="5"/>
      <c r="S105" t="str">
        <f t="shared" si="11"/>
        <v>11</v>
      </c>
    </row>
    <row r="106" spans="1:19">
      <c r="A106" s="4">
        <f t="shared" si="12"/>
        <v>57</v>
      </c>
      <c r="B106" s="5" t="s">
        <v>136</v>
      </c>
      <c r="C106" s="6">
        <v>37202</v>
      </c>
      <c r="D106" s="5" t="s">
        <v>41</v>
      </c>
      <c r="E106" s="5">
        <v>937127887</v>
      </c>
      <c r="F106" s="5" t="s">
        <v>135</v>
      </c>
      <c r="G106" s="7"/>
      <c r="H106" s="4">
        <v>3</v>
      </c>
      <c r="I106" s="7" t="s">
        <v>25</v>
      </c>
      <c r="J106" s="8">
        <v>3.4</v>
      </c>
      <c r="K106" s="4" t="str">
        <f t="shared" si="8"/>
        <v>BB</v>
      </c>
      <c r="L106" s="16" t="str">
        <f t="shared" si="9"/>
        <v/>
      </c>
      <c r="M106" s="4" t="s">
        <v>177</v>
      </c>
      <c r="N106" s="16" t="str">
        <f t="shared" si="13"/>
        <v/>
      </c>
      <c r="O106" s="8"/>
      <c r="P106" s="17"/>
      <c r="Q106" s="8"/>
      <c r="R106" s="5"/>
      <c r="S106" t="str">
        <f t="shared" si="11"/>
        <v>11</v>
      </c>
    </row>
    <row r="107" spans="1:19">
      <c r="A107" s="4">
        <f t="shared" si="12"/>
        <v>58</v>
      </c>
      <c r="B107" s="5" t="s">
        <v>137</v>
      </c>
      <c r="C107" s="6">
        <v>37166</v>
      </c>
      <c r="D107" s="5" t="s">
        <v>41</v>
      </c>
      <c r="E107" s="5">
        <v>909108050</v>
      </c>
      <c r="F107" s="5" t="s">
        <v>138</v>
      </c>
      <c r="G107" s="7"/>
      <c r="H107" s="4">
        <v>3</v>
      </c>
      <c r="I107" s="7" t="s">
        <v>25</v>
      </c>
      <c r="J107" s="8">
        <v>3.3</v>
      </c>
      <c r="K107" s="4" t="str">
        <f t="shared" si="8"/>
        <v>BB</v>
      </c>
      <c r="L107" s="16" t="str">
        <f t="shared" si="9"/>
        <v/>
      </c>
      <c r="M107" s="4" t="s">
        <v>177</v>
      </c>
      <c r="N107" s="16" t="str">
        <f t="shared" si="13"/>
        <v/>
      </c>
      <c r="O107" s="8"/>
      <c r="P107" s="17"/>
      <c r="Q107" s="8"/>
      <c r="R107" s="5"/>
      <c r="S107" t="str">
        <f t="shared" si="11"/>
        <v>11</v>
      </c>
    </row>
    <row r="108" spans="1:19">
      <c r="A108" s="4">
        <f t="shared" si="12"/>
        <v>59</v>
      </c>
      <c r="B108" s="5" t="s">
        <v>139</v>
      </c>
      <c r="C108" s="5" t="s">
        <v>140</v>
      </c>
      <c r="D108" s="5" t="s">
        <v>41</v>
      </c>
      <c r="E108" s="5">
        <v>932708056</v>
      </c>
      <c r="F108" s="5" t="s">
        <v>141</v>
      </c>
      <c r="G108" s="7"/>
      <c r="H108" s="4">
        <v>1</v>
      </c>
      <c r="I108" s="7" t="s">
        <v>23</v>
      </c>
      <c r="J108" s="8">
        <v>2.9</v>
      </c>
      <c r="K108" s="4" t="str">
        <f t="shared" si="8"/>
        <v>BB</v>
      </c>
      <c r="L108" s="16" t="str">
        <f t="shared" si="9"/>
        <v/>
      </c>
      <c r="M108" s="4" t="s">
        <v>177</v>
      </c>
      <c r="N108" s="16"/>
      <c r="O108" s="8"/>
      <c r="P108" s="17">
        <v>6.4</v>
      </c>
      <c r="Q108" s="8"/>
      <c r="R108" s="5"/>
      <c r="S108" t="str">
        <f t="shared" si="11"/>
        <v>11</v>
      </c>
    </row>
    <row r="109" spans="1:19">
      <c r="A109" s="4">
        <f t="shared" si="12"/>
        <v>60</v>
      </c>
      <c r="B109" s="5" t="s">
        <v>142</v>
      </c>
      <c r="C109" s="5" t="s">
        <v>143</v>
      </c>
      <c r="D109" s="5" t="s">
        <v>21</v>
      </c>
      <c r="E109" s="5">
        <v>1203019426</v>
      </c>
      <c r="F109" s="5" t="s">
        <v>141</v>
      </c>
      <c r="G109" s="7"/>
      <c r="H109" s="4">
        <v>3</v>
      </c>
      <c r="I109" s="7" t="s">
        <v>25</v>
      </c>
      <c r="J109" s="8">
        <v>3.2</v>
      </c>
      <c r="K109" s="4" t="str">
        <f t="shared" si="8"/>
        <v>BB</v>
      </c>
      <c r="L109" s="16" t="str">
        <f t="shared" si="9"/>
        <v/>
      </c>
      <c r="M109" s="4" t="s">
        <v>177</v>
      </c>
      <c r="N109" s="16"/>
      <c r="O109" s="8"/>
      <c r="P109" s="17"/>
      <c r="Q109" s="8"/>
      <c r="R109" s="5"/>
      <c r="S109" t="str">
        <f t="shared" si="11"/>
        <v>11</v>
      </c>
    </row>
    <row r="110" spans="1:19">
      <c r="A110" s="4">
        <f t="shared" si="12"/>
        <v>61</v>
      </c>
      <c r="B110" s="5" t="s">
        <v>144</v>
      </c>
      <c r="C110" s="6">
        <v>36654</v>
      </c>
      <c r="D110" s="5" t="s">
        <v>41</v>
      </c>
      <c r="E110" s="5"/>
      <c r="F110" s="5" t="s">
        <v>145</v>
      </c>
      <c r="G110" s="7"/>
      <c r="H110" s="4">
        <v>2</v>
      </c>
      <c r="I110" s="7" t="s">
        <v>24</v>
      </c>
      <c r="J110" s="8">
        <v>3.4</v>
      </c>
      <c r="K110" s="4" t="str">
        <f t="shared" si="8"/>
        <v>BB</v>
      </c>
      <c r="L110" s="16" t="str">
        <f t="shared" si="9"/>
        <v/>
      </c>
      <c r="M110" s="4" t="s">
        <v>177</v>
      </c>
      <c r="N110" s="16" t="str">
        <f t="shared" ref="N110:N141" si="14">IF(K110="BB",IF(M110="x","","Thiếu"),"")</f>
        <v/>
      </c>
      <c r="O110" s="8"/>
      <c r="P110" s="17"/>
      <c r="Q110" s="8"/>
      <c r="R110" s="5"/>
      <c r="S110" t="str">
        <f t="shared" si="11"/>
        <v>11</v>
      </c>
    </row>
    <row r="111" spans="1:19">
      <c r="A111" s="4">
        <f t="shared" si="12"/>
        <v>61</v>
      </c>
      <c r="B111" s="5" t="s">
        <v>144</v>
      </c>
      <c r="C111" s="6">
        <v>36654</v>
      </c>
      <c r="D111" s="5" t="s">
        <v>41</v>
      </c>
      <c r="E111" s="5"/>
      <c r="F111" s="5" t="s">
        <v>145</v>
      </c>
      <c r="G111" s="7"/>
      <c r="H111" s="4">
        <v>3</v>
      </c>
      <c r="I111" s="7" t="s">
        <v>25</v>
      </c>
      <c r="J111" s="8">
        <v>3.1</v>
      </c>
      <c r="K111" s="4" t="str">
        <f t="shared" si="8"/>
        <v>BB</v>
      </c>
      <c r="L111" s="16" t="str">
        <f t="shared" si="9"/>
        <v/>
      </c>
      <c r="M111" s="4" t="s">
        <v>177</v>
      </c>
      <c r="N111" s="16" t="str">
        <f t="shared" si="14"/>
        <v/>
      </c>
      <c r="O111" s="8"/>
      <c r="P111" s="17"/>
      <c r="Q111" s="8"/>
      <c r="R111" s="5"/>
      <c r="S111" t="str">
        <f t="shared" si="11"/>
        <v>11</v>
      </c>
    </row>
    <row r="112" spans="1:19">
      <c r="A112" s="4">
        <f t="shared" si="12"/>
        <v>62</v>
      </c>
      <c r="B112" s="5" t="s">
        <v>146</v>
      </c>
      <c r="C112" s="6">
        <v>37081</v>
      </c>
      <c r="D112" s="5" t="s">
        <v>41</v>
      </c>
      <c r="E112" s="5">
        <v>1672432599</v>
      </c>
      <c r="F112" s="5" t="s">
        <v>145</v>
      </c>
      <c r="G112" s="7"/>
      <c r="H112" s="4">
        <v>2</v>
      </c>
      <c r="I112" s="7" t="s">
        <v>25</v>
      </c>
      <c r="J112" s="8">
        <v>3.4</v>
      </c>
      <c r="K112" s="4" t="str">
        <f t="shared" si="8"/>
        <v>BB</v>
      </c>
      <c r="L112" s="16" t="str">
        <f t="shared" si="9"/>
        <v/>
      </c>
      <c r="M112" s="4" t="s">
        <v>177</v>
      </c>
      <c r="N112" s="16" t="str">
        <f t="shared" si="14"/>
        <v/>
      </c>
      <c r="O112" s="8"/>
      <c r="P112" s="17"/>
      <c r="Q112" s="8"/>
      <c r="R112" s="5"/>
      <c r="S112" t="str">
        <f t="shared" si="11"/>
        <v>11</v>
      </c>
    </row>
    <row r="113" spans="1:19">
      <c r="A113" s="4">
        <f t="shared" si="12"/>
        <v>63</v>
      </c>
      <c r="B113" s="5" t="s">
        <v>147</v>
      </c>
      <c r="C113" s="5" t="s">
        <v>148</v>
      </c>
      <c r="D113" s="5" t="s">
        <v>21</v>
      </c>
      <c r="E113" s="5">
        <v>1695230193</v>
      </c>
      <c r="F113" s="5" t="s">
        <v>149</v>
      </c>
      <c r="G113" s="7"/>
      <c r="H113" s="4">
        <v>2</v>
      </c>
      <c r="I113" s="7" t="s">
        <v>25</v>
      </c>
      <c r="J113" s="8">
        <v>3.2</v>
      </c>
      <c r="K113" s="4" t="str">
        <f t="shared" si="8"/>
        <v>BB</v>
      </c>
      <c r="L113" s="16" t="str">
        <f t="shared" si="9"/>
        <v/>
      </c>
      <c r="M113" s="4" t="s">
        <v>177</v>
      </c>
      <c r="N113" s="16" t="str">
        <f t="shared" si="14"/>
        <v/>
      </c>
      <c r="O113" s="8"/>
      <c r="P113" s="17"/>
      <c r="Q113" s="8"/>
      <c r="R113" s="5"/>
      <c r="S113" t="str">
        <f t="shared" si="11"/>
        <v>11</v>
      </c>
    </row>
    <row r="114" spans="1:19">
      <c r="A114" s="4">
        <f t="shared" si="12"/>
        <v>64</v>
      </c>
      <c r="B114" s="5" t="s">
        <v>150</v>
      </c>
      <c r="C114" s="5" t="s">
        <v>151</v>
      </c>
      <c r="D114" s="5" t="s">
        <v>21</v>
      </c>
      <c r="E114" s="5">
        <v>937851364</v>
      </c>
      <c r="F114" s="5" t="s">
        <v>149</v>
      </c>
      <c r="G114" s="7"/>
      <c r="H114" s="4">
        <v>3</v>
      </c>
      <c r="I114" s="7" t="s">
        <v>25</v>
      </c>
      <c r="J114" s="8">
        <v>2.5</v>
      </c>
      <c r="K114" s="4" t="str">
        <f t="shared" si="8"/>
        <v>BB</v>
      </c>
      <c r="L114" s="16" t="str">
        <f t="shared" si="9"/>
        <v/>
      </c>
      <c r="M114" s="4" t="s">
        <v>177</v>
      </c>
      <c r="N114" s="16" t="str">
        <f t="shared" si="14"/>
        <v/>
      </c>
      <c r="O114" s="8"/>
      <c r="P114" s="17"/>
      <c r="Q114" s="8"/>
      <c r="R114" s="5"/>
      <c r="S114" t="str">
        <f t="shared" si="11"/>
        <v>11</v>
      </c>
    </row>
    <row r="115" spans="1:19">
      <c r="A115" s="4">
        <f t="shared" si="12"/>
        <v>65</v>
      </c>
      <c r="B115" s="5" t="s">
        <v>152</v>
      </c>
      <c r="C115" s="5" t="s">
        <v>153</v>
      </c>
      <c r="D115" s="5" t="s">
        <v>21</v>
      </c>
      <c r="E115" s="5">
        <v>908651565</v>
      </c>
      <c r="F115" s="5" t="s">
        <v>149</v>
      </c>
      <c r="G115" s="7"/>
      <c r="H115" s="4">
        <v>4</v>
      </c>
      <c r="I115" s="7" t="s">
        <v>30</v>
      </c>
      <c r="J115" s="8">
        <v>4.8</v>
      </c>
      <c r="K115" s="4" t="str">
        <f t="shared" si="8"/>
        <v/>
      </c>
      <c r="L115" s="16" t="str">
        <f t="shared" si="9"/>
        <v>TC</v>
      </c>
      <c r="M115" s="4" t="s">
        <v>177</v>
      </c>
      <c r="N115" s="16" t="str">
        <f t="shared" si="14"/>
        <v/>
      </c>
      <c r="O115" s="8"/>
      <c r="P115" s="17"/>
      <c r="Q115" s="8"/>
      <c r="R115" s="5"/>
      <c r="S115" t="str">
        <f t="shared" si="11"/>
        <v>11</v>
      </c>
    </row>
    <row r="116" spans="1:19">
      <c r="A116" s="4">
        <f t="shared" si="12"/>
        <v>66</v>
      </c>
      <c r="B116" s="5" t="s">
        <v>154</v>
      </c>
      <c r="C116" s="5" t="s">
        <v>155</v>
      </c>
      <c r="D116" s="5" t="s">
        <v>41</v>
      </c>
      <c r="E116" s="5">
        <v>902820899</v>
      </c>
      <c r="F116" s="5" t="s">
        <v>149</v>
      </c>
      <c r="G116" s="7"/>
      <c r="H116" s="4">
        <v>1</v>
      </c>
      <c r="I116" s="7" t="s">
        <v>23</v>
      </c>
      <c r="J116" s="8">
        <v>2.2000000000000002</v>
      </c>
      <c r="K116" s="4" t="str">
        <f t="shared" si="8"/>
        <v>BB</v>
      </c>
      <c r="L116" s="16" t="str">
        <f t="shared" si="9"/>
        <v/>
      </c>
      <c r="M116" s="4" t="s">
        <v>177</v>
      </c>
      <c r="N116" s="16" t="str">
        <f t="shared" si="14"/>
        <v/>
      </c>
      <c r="O116" s="8"/>
      <c r="P116" s="17">
        <v>4.9000000000000004</v>
      </c>
      <c r="Q116" s="8"/>
      <c r="R116" s="5"/>
      <c r="S116" t="str">
        <f t="shared" si="11"/>
        <v>11</v>
      </c>
    </row>
    <row r="117" spans="1:19">
      <c r="A117" s="4">
        <f t="shared" si="12"/>
        <v>66</v>
      </c>
      <c r="B117" s="5" t="s">
        <v>154</v>
      </c>
      <c r="C117" s="5" t="s">
        <v>155</v>
      </c>
      <c r="D117" s="5" t="s">
        <v>41</v>
      </c>
      <c r="E117" s="5">
        <v>902820899</v>
      </c>
      <c r="F117" s="5" t="s">
        <v>149</v>
      </c>
      <c r="G117" s="7"/>
      <c r="H117" s="4">
        <v>3</v>
      </c>
      <c r="I117" s="7" t="s">
        <v>25</v>
      </c>
      <c r="J117" s="8">
        <v>2.1</v>
      </c>
      <c r="K117" s="4" t="str">
        <f t="shared" si="8"/>
        <v>BB</v>
      </c>
      <c r="L117" s="16" t="str">
        <f t="shared" si="9"/>
        <v/>
      </c>
      <c r="M117" s="4" t="s">
        <v>177</v>
      </c>
      <c r="N117" s="16" t="str">
        <f t="shared" si="14"/>
        <v/>
      </c>
      <c r="O117" s="8"/>
      <c r="P117" s="17"/>
      <c r="Q117" s="8"/>
      <c r="R117" s="5"/>
      <c r="S117" t="str">
        <f t="shared" si="11"/>
        <v>11</v>
      </c>
    </row>
    <row r="118" spans="1:19">
      <c r="A118" s="4">
        <f t="shared" si="12"/>
        <v>67</v>
      </c>
      <c r="B118" s="5" t="s">
        <v>156</v>
      </c>
      <c r="C118" s="5" t="s">
        <v>157</v>
      </c>
      <c r="D118" s="5" t="s">
        <v>41</v>
      </c>
      <c r="E118" s="5">
        <v>1677894936</v>
      </c>
      <c r="F118" s="5" t="s">
        <v>149</v>
      </c>
      <c r="G118" s="7"/>
      <c r="H118" s="4">
        <v>1</v>
      </c>
      <c r="I118" s="7" t="s">
        <v>23</v>
      </c>
      <c r="J118" s="8">
        <v>3</v>
      </c>
      <c r="K118" s="4" t="str">
        <f t="shared" si="8"/>
        <v>BB</v>
      </c>
      <c r="L118" s="16" t="str">
        <f t="shared" si="9"/>
        <v/>
      </c>
      <c r="M118" s="4" t="s">
        <v>177</v>
      </c>
      <c r="N118" s="16" t="str">
        <f t="shared" si="14"/>
        <v/>
      </c>
      <c r="O118" s="8"/>
      <c r="P118" s="17">
        <v>5.7</v>
      </c>
      <c r="Q118" s="8"/>
      <c r="R118" s="5"/>
      <c r="S118" t="str">
        <f t="shared" si="11"/>
        <v>11</v>
      </c>
    </row>
    <row r="119" spans="1:19">
      <c r="A119" s="4">
        <f t="shared" si="12"/>
        <v>67</v>
      </c>
      <c r="B119" s="5" t="s">
        <v>156</v>
      </c>
      <c r="C119" s="5" t="s">
        <v>157</v>
      </c>
      <c r="D119" s="5" t="s">
        <v>41</v>
      </c>
      <c r="E119" s="5">
        <v>1677894936</v>
      </c>
      <c r="F119" s="5" t="s">
        <v>149</v>
      </c>
      <c r="G119" s="7"/>
      <c r="H119" s="4">
        <v>2</v>
      </c>
      <c r="I119" s="7" t="s">
        <v>25</v>
      </c>
      <c r="J119" s="8">
        <v>3.1</v>
      </c>
      <c r="K119" s="4" t="str">
        <f t="shared" si="8"/>
        <v>BB</v>
      </c>
      <c r="L119" s="16" t="str">
        <f t="shared" si="9"/>
        <v/>
      </c>
      <c r="M119" s="4" t="s">
        <v>177</v>
      </c>
      <c r="N119" s="16" t="str">
        <f t="shared" si="14"/>
        <v/>
      </c>
      <c r="O119" s="8"/>
      <c r="P119" s="17"/>
      <c r="Q119" s="8"/>
      <c r="R119" s="5"/>
      <c r="S119" t="str">
        <f t="shared" si="11"/>
        <v>11</v>
      </c>
    </row>
    <row r="120" spans="1:19">
      <c r="A120" s="4">
        <f t="shared" si="12"/>
        <v>68</v>
      </c>
      <c r="B120" s="5" t="s">
        <v>159</v>
      </c>
      <c r="C120" s="5" t="s">
        <v>64</v>
      </c>
      <c r="D120" s="5" t="s">
        <v>21</v>
      </c>
      <c r="E120" s="5">
        <v>1227970725</v>
      </c>
      <c r="F120" s="5" t="s">
        <v>149</v>
      </c>
      <c r="G120" s="7"/>
      <c r="H120" s="4">
        <v>1</v>
      </c>
      <c r="I120" s="7" t="s">
        <v>23</v>
      </c>
      <c r="J120" s="8">
        <v>3.4</v>
      </c>
      <c r="K120" s="4" t="str">
        <f t="shared" si="8"/>
        <v>BB</v>
      </c>
      <c r="L120" s="16" t="str">
        <f t="shared" si="9"/>
        <v/>
      </c>
      <c r="M120" s="4" t="s">
        <v>177</v>
      </c>
      <c r="N120" s="16" t="str">
        <f t="shared" si="14"/>
        <v/>
      </c>
      <c r="O120" s="8"/>
      <c r="P120" s="17">
        <v>5.9</v>
      </c>
      <c r="Q120" s="8"/>
      <c r="R120" s="5"/>
      <c r="S120" t="str">
        <f t="shared" si="11"/>
        <v>11</v>
      </c>
    </row>
    <row r="121" spans="1:19">
      <c r="A121" s="4">
        <v>1</v>
      </c>
      <c r="B121" s="5" t="s">
        <v>82</v>
      </c>
      <c r="C121" s="6">
        <v>37348</v>
      </c>
      <c r="D121" s="5" t="s">
        <v>21</v>
      </c>
      <c r="E121" s="5">
        <v>1677105055</v>
      </c>
      <c r="F121" s="5" t="s">
        <v>83</v>
      </c>
      <c r="G121" s="7"/>
      <c r="H121" s="4">
        <v>1</v>
      </c>
      <c r="I121" s="7" t="s">
        <v>23</v>
      </c>
      <c r="J121" s="8">
        <v>4.4000000000000004</v>
      </c>
      <c r="K121" s="4" t="str">
        <f t="shared" si="8"/>
        <v/>
      </c>
      <c r="L121" s="16" t="str">
        <f t="shared" si="9"/>
        <v>TC</v>
      </c>
      <c r="M121" s="4"/>
      <c r="N121" s="16" t="str">
        <f t="shared" si="14"/>
        <v/>
      </c>
      <c r="O121" s="8"/>
      <c r="P121" s="17">
        <v>5.3</v>
      </c>
      <c r="Q121" s="8"/>
      <c r="R121" s="5"/>
      <c r="S121" t="str">
        <f t="shared" si="11"/>
        <v>10</v>
      </c>
    </row>
    <row r="122" spans="1:19">
      <c r="A122" s="4">
        <f t="shared" ref="A122:A153" si="15">IF(B122=B121,A121,A121+1)</f>
        <v>1</v>
      </c>
      <c r="B122" s="5" t="s">
        <v>82</v>
      </c>
      <c r="C122" s="6">
        <v>37348</v>
      </c>
      <c r="D122" s="5" t="s">
        <v>21</v>
      </c>
      <c r="E122" s="5">
        <v>1677105055</v>
      </c>
      <c r="F122" s="5" t="s">
        <v>83</v>
      </c>
      <c r="G122" s="7"/>
      <c r="H122" s="4">
        <v>2</v>
      </c>
      <c r="I122" s="7" t="s">
        <v>24</v>
      </c>
      <c r="J122" s="8">
        <v>3.9</v>
      </c>
      <c r="K122" s="4" t="str">
        <f t="shared" si="8"/>
        <v/>
      </c>
      <c r="L122" s="16" t="str">
        <f t="shared" si="9"/>
        <v/>
      </c>
      <c r="M122" s="4"/>
      <c r="N122" s="16" t="str">
        <f t="shared" si="14"/>
        <v/>
      </c>
      <c r="O122" s="8"/>
      <c r="P122" s="17"/>
      <c r="Q122" s="8"/>
      <c r="R122" s="5"/>
      <c r="S122" t="str">
        <f t="shared" si="11"/>
        <v>10</v>
      </c>
    </row>
    <row r="123" spans="1:19" ht="22.5" customHeight="1">
      <c r="A123" s="4">
        <f t="shared" si="15"/>
        <v>1</v>
      </c>
      <c r="B123" s="5" t="s">
        <v>82</v>
      </c>
      <c r="C123" s="6">
        <v>37348</v>
      </c>
      <c r="D123" s="5" t="s">
        <v>21</v>
      </c>
      <c r="E123" s="5">
        <v>1677105055</v>
      </c>
      <c r="F123" s="5" t="s">
        <v>83</v>
      </c>
      <c r="G123" s="7"/>
      <c r="H123" s="4">
        <v>3</v>
      </c>
      <c r="I123" s="7" t="s">
        <v>26</v>
      </c>
      <c r="J123" s="8">
        <v>4.3</v>
      </c>
      <c r="K123" s="4" t="str">
        <f t="shared" si="8"/>
        <v/>
      </c>
      <c r="L123" s="16" t="str">
        <f t="shared" si="9"/>
        <v/>
      </c>
      <c r="M123" s="4"/>
      <c r="N123" s="16" t="str">
        <f t="shared" si="14"/>
        <v/>
      </c>
      <c r="O123" s="8"/>
      <c r="P123" s="17">
        <v>5.3</v>
      </c>
      <c r="Q123" s="8"/>
      <c r="R123" s="5"/>
      <c r="S123" t="str">
        <f t="shared" si="11"/>
        <v>10</v>
      </c>
    </row>
    <row r="124" spans="1:19">
      <c r="A124" s="4">
        <f t="shared" si="15"/>
        <v>1</v>
      </c>
      <c r="B124" s="5" t="s">
        <v>82</v>
      </c>
      <c r="C124" s="6">
        <v>37348</v>
      </c>
      <c r="D124" s="5" t="s">
        <v>21</v>
      </c>
      <c r="E124" s="5">
        <v>1677105055</v>
      </c>
      <c r="F124" s="5" t="s">
        <v>83</v>
      </c>
      <c r="G124" s="7"/>
      <c r="H124" s="4">
        <v>5</v>
      </c>
      <c r="I124" s="7" t="s">
        <v>31</v>
      </c>
      <c r="J124" s="8">
        <v>4.3</v>
      </c>
      <c r="K124" s="4" t="str">
        <f t="shared" si="8"/>
        <v/>
      </c>
      <c r="L124" s="16" t="str">
        <f t="shared" si="9"/>
        <v/>
      </c>
      <c r="M124" s="4"/>
      <c r="N124" s="16" t="str">
        <f t="shared" si="14"/>
        <v/>
      </c>
      <c r="O124" s="8"/>
      <c r="P124" s="17"/>
      <c r="Q124" s="8"/>
      <c r="R124" s="5"/>
      <c r="S124" t="str">
        <f t="shared" si="11"/>
        <v>10</v>
      </c>
    </row>
    <row r="125" spans="1:19">
      <c r="A125" s="4">
        <f t="shared" si="15"/>
        <v>1</v>
      </c>
      <c r="B125" s="7" t="s">
        <v>82</v>
      </c>
      <c r="C125" s="18">
        <v>37348</v>
      </c>
      <c r="D125" s="4" t="s">
        <v>21</v>
      </c>
      <c r="E125" s="8">
        <v>1677105055</v>
      </c>
      <c r="F125" s="4" t="s">
        <v>83</v>
      </c>
      <c r="G125" s="7"/>
      <c r="H125" s="4">
        <v>6</v>
      </c>
      <c r="I125" s="7" t="s">
        <v>32</v>
      </c>
      <c r="J125" s="8">
        <v>4.2</v>
      </c>
      <c r="K125" s="4" t="str">
        <f t="shared" si="8"/>
        <v/>
      </c>
      <c r="L125" s="16" t="str">
        <f t="shared" si="9"/>
        <v/>
      </c>
      <c r="M125" s="4"/>
      <c r="N125" s="16" t="str">
        <f t="shared" si="14"/>
        <v/>
      </c>
      <c r="O125" s="8"/>
      <c r="P125" s="17">
        <v>5.3</v>
      </c>
      <c r="Q125" s="8"/>
      <c r="R125" s="4"/>
      <c r="S125" t="str">
        <f t="shared" si="11"/>
        <v>10</v>
      </c>
    </row>
    <row r="126" spans="1:19">
      <c r="A126" s="4">
        <f t="shared" si="15"/>
        <v>2</v>
      </c>
      <c r="B126" s="5" t="s">
        <v>84</v>
      </c>
      <c r="C126" s="5" t="s">
        <v>85</v>
      </c>
      <c r="D126" s="5" t="s">
        <v>21</v>
      </c>
      <c r="E126" s="5">
        <v>906832339</v>
      </c>
      <c r="F126" s="5" t="s">
        <v>83</v>
      </c>
      <c r="G126" s="7"/>
      <c r="H126" s="4">
        <v>1</v>
      </c>
      <c r="I126" s="7" t="s">
        <v>23</v>
      </c>
      <c r="J126" s="8">
        <v>4</v>
      </c>
      <c r="K126" s="4" t="str">
        <f t="shared" si="8"/>
        <v/>
      </c>
      <c r="L126" s="16" t="str">
        <f t="shared" si="9"/>
        <v/>
      </c>
      <c r="M126" s="4"/>
      <c r="N126" s="16" t="str">
        <f t="shared" si="14"/>
        <v/>
      </c>
      <c r="O126" s="8"/>
      <c r="P126" s="17">
        <v>5</v>
      </c>
      <c r="Q126" s="8"/>
      <c r="R126" s="5"/>
      <c r="S126" t="str">
        <f t="shared" si="11"/>
        <v>10</v>
      </c>
    </row>
    <row r="127" spans="1:19">
      <c r="A127" s="4">
        <f t="shared" si="15"/>
        <v>2</v>
      </c>
      <c r="B127" s="5" t="s">
        <v>84</v>
      </c>
      <c r="C127" s="5" t="s">
        <v>85</v>
      </c>
      <c r="D127" s="5" t="s">
        <v>21</v>
      </c>
      <c r="E127" s="5">
        <v>906832339</v>
      </c>
      <c r="F127" s="5" t="s">
        <v>83</v>
      </c>
      <c r="G127" s="7"/>
      <c r="H127" s="4">
        <v>2</v>
      </c>
      <c r="I127" s="7" t="s">
        <v>24</v>
      </c>
      <c r="J127" s="8">
        <v>4</v>
      </c>
      <c r="K127" s="4" t="str">
        <f t="shared" si="8"/>
        <v/>
      </c>
      <c r="L127" s="16" t="str">
        <f t="shared" si="9"/>
        <v/>
      </c>
      <c r="M127" s="4"/>
      <c r="N127" s="16" t="str">
        <f t="shared" si="14"/>
        <v/>
      </c>
      <c r="O127" s="8"/>
      <c r="P127" s="17"/>
      <c r="Q127" s="8"/>
      <c r="R127" s="5"/>
      <c r="S127" t="str">
        <f t="shared" si="11"/>
        <v>10</v>
      </c>
    </row>
    <row r="128" spans="1:19">
      <c r="A128" s="4">
        <f t="shared" si="15"/>
        <v>2</v>
      </c>
      <c r="B128" s="5" t="s">
        <v>84</v>
      </c>
      <c r="C128" s="5" t="s">
        <v>85</v>
      </c>
      <c r="D128" s="5" t="s">
        <v>21</v>
      </c>
      <c r="E128" s="5">
        <v>906832339</v>
      </c>
      <c r="F128" s="5" t="s">
        <v>83</v>
      </c>
      <c r="G128" s="7"/>
      <c r="H128" s="4">
        <v>4</v>
      </c>
      <c r="I128" s="7" t="s">
        <v>26</v>
      </c>
      <c r="J128" s="8">
        <v>4.3</v>
      </c>
      <c r="K128" s="4" t="str">
        <f t="shared" si="8"/>
        <v/>
      </c>
      <c r="L128" s="16" t="str">
        <f t="shared" si="9"/>
        <v/>
      </c>
      <c r="M128" s="4"/>
      <c r="N128" s="16" t="str">
        <f t="shared" si="14"/>
        <v/>
      </c>
      <c r="O128" s="8"/>
      <c r="P128" s="17"/>
      <c r="Q128" s="8"/>
      <c r="R128" s="5"/>
      <c r="S128" t="str">
        <f t="shared" si="11"/>
        <v>10</v>
      </c>
    </row>
    <row r="129" spans="1:19">
      <c r="A129" s="4">
        <f t="shared" si="15"/>
        <v>2</v>
      </c>
      <c r="B129" s="5" t="s">
        <v>84</v>
      </c>
      <c r="C129" s="5" t="s">
        <v>85</v>
      </c>
      <c r="D129" s="5" t="s">
        <v>21</v>
      </c>
      <c r="E129" s="5">
        <v>906832339</v>
      </c>
      <c r="F129" s="5" t="s">
        <v>83</v>
      </c>
      <c r="G129" s="7"/>
      <c r="H129" s="4">
        <v>5</v>
      </c>
      <c r="I129" s="7" t="s">
        <v>31</v>
      </c>
      <c r="J129" s="8">
        <v>3.8</v>
      </c>
      <c r="K129" s="4" t="str">
        <f t="shared" si="8"/>
        <v/>
      </c>
      <c r="L129" s="16" t="str">
        <f t="shared" si="9"/>
        <v/>
      </c>
      <c r="M129" s="4"/>
      <c r="N129" s="16" t="str">
        <f t="shared" si="14"/>
        <v/>
      </c>
      <c r="O129" s="8"/>
      <c r="P129" s="17"/>
      <c r="Q129" s="8"/>
      <c r="R129" s="5"/>
      <c r="S129" t="str">
        <f t="shared" si="11"/>
        <v>10</v>
      </c>
    </row>
    <row r="130" spans="1:19">
      <c r="A130" s="4">
        <f t="shared" si="15"/>
        <v>2</v>
      </c>
      <c r="B130" s="5" t="s">
        <v>84</v>
      </c>
      <c r="C130" s="5" t="s">
        <v>85</v>
      </c>
      <c r="D130" s="5" t="s">
        <v>21</v>
      </c>
      <c r="E130" s="5">
        <v>906832339</v>
      </c>
      <c r="F130" s="5" t="s">
        <v>83</v>
      </c>
      <c r="G130" s="7"/>
      <c r="H130" s="4">
        <v>6</v>
      </c>
      <c r="I130" s="7" t="s">
        <v>27</v>
      </c>
      <c r="J130" s="8">
        <v>4.4000000000000004</v>
      </c>
      <c r="K130" s="4" t="str">
        <f t="shared" si="8"/>
        <v/>
      </c>
      <c r="L130" s="16" t="str">
        <f t="shared" si="9"/>
        <v/>
      </c>
      <c r="M130" s="4"/>
      <c r="N130" s="16" t="str">
        <f t="shared" si="14"/>
        <v/>
      </c>
      <c r="O130" s="8"/>
      <c r="P130" s="17"/>
      <c r="Q130" s="8"/>
      <c r="R130" s="5"/>
      <c r="S130" t="str">
        <f t="shared" si="11"/>
        <v>10</v>
      </c>
    </row>
    <row r="131" spans="1:19">
      <c r="A131" s="4">
        <f t="shared" si="15"/>
        <v>2</v>
      </c>
      <c r="B131" s="5" t="s">
        <v>84</v>
      </c>
      <c r="C131" s="5" t="s">
        <v>85</v>
      </c>
      <c r="D131" s="5" t="s">
        <v>21</v>
      </c>
      <c r="E131" s="5">
        <v>906832339</v>
      </c>
      <c r="F131" s="5" t="s">
        <v>83</v>
      </c>
      <c r="G131" s="7"/>
      <c r="H131" s="4">
        <v>7</v>
      </c>
      <c r="I131" s="7" t="s">
        <v>32</v>
      </c>
      <c r="J131" s="8">
        <v>4.4000000000000004</v>
      </c>
      <c r="K131" s="4" t="str">
        <f t="shared" si="8"/>
        <v/>
      </c>
      <c r="L131" s="16" t="str">
        <f t="shared" si="9"/>
        <v/>
      </c>
      <c r="M131" s="4"/>
      <c r="N131" s="16" t="str">
        <f t="shared" si="14"/>
        <v/>
      </c>
      <c r="O131" s="8"/>
      <c r="P131" s="17"/>
      <c r="Q131" s="8"/>
      <c r="R131" s="5"/>
      <c r="S131" t="str">
        <f t="shared" si="11"/>
        <v>10</v>
      </c>
    </row>
    <row r="132" spans="1:19">
      <c r="A132" s="4">
        <f t="shared" si="15"/>
        <v>3</v>
      </c>
      <c r="B132" s="5" t="s">
        <v>86</v>
      </c>
      <c r="C132" s="6">
        <v>37322</v>
      </c>
      <c r="D132" s="5" t="s">
        <v>41</v>
      </c>
      <c r="E132" s="5">
        <v>908855190</v>
      </c>
      <c r="F132" s="5" t="s">
        <v>83</v>
      </c>
      <c r="G132" s="7"/>
      <c r="H132" s="4">
        <v>4</v>
      </c>
      <c r="I132" s="7" t="s">
        <v>32</v>
      </c>
      <c r="J132" s="8">
        <v>4.8</v>
      </c>
      <c r="K132" s="4" t="str">
        <f t="shared" si="8"/>
        <v/>
      </c>
      <c r="L132" s="16" t="str">
        <f t="shared" si="9"/>
        <v/>
      </c>
      <c r="M132" s="4"/>
      <c r="N132" s="16" t="str">
        <f t="shared" si="14"/>
        <v/>
      </c>
      <c r="O132" s="8"/>
      <c r="P132" s="17"/>
      <c r="Q132" s="8"/>
      <c r="R132" s="5"/>
      <c r="S132" t="str">
        <f t="shared" si="11"/>
        <v>10</v>
      </c>
    </row>
    <row r="133" spans="1:19">
      <c r="A133" s="4">
        <f t="shared" si="15"/>
        <v>4</v>
      </c>
      <c r="B133" s="5" t="s">
        <v>89</v>
      </c>
      <c r="C133" s="5" t="s">
        <v>90</v>
      </c>
      <c r="D133" s="5" t="s">
        <v>41</v>
      </c>
      <c r="E133" s="5">
        <v>908026280</v>
      </c>
      <c r="F133" s="5" t="s">
        <v>83</v>
      </c>
      <c r="G133" s="7"/>
      <c r="H133" s="4">
        <v>1</v>
      </c>
      <c r="I133" s="7" t="s">
        <v>25</v>
      </c>
      <c r="J133" s="8">
        <v>4.9000000000000004</v>
      </c>
      <c r="K133" s="4" t="str">
        <f t="shared" si="8"/>
        <v/>
      </c>
      <c r="L133" s="16" t="str">
        <f t="shared" si="9"/>
        <v/>
      </c>
      <c r="M133" s="4"/>
      <c r="N133" s="16" t="str">
        <f t="shared" si="14"/>
        <v/>
      </c>
      <c r="O133" s="8"/>
      <c r="P133" s="17">
        <v>5.6</v>
      </c>
      <c r="Q133" s="8"/>
      <c r="R133" s="5"/>
      <c r="S133" t="str">
        <f t="shared" si="11"/>
        <v>10</v>
      </c>
    </row>
    <row r="134" spans="1:19">
      <c r="A134" s="4">
        <f t="shared" si="15"/>
        <v>5</v>
      </c>
      <c r="B134" s="5" t="s">
        <v>91</v>
      </c>
      <c r="C134" s="5" t="s">
        <v>92</v>
      </c>
      <c r="D134" s="5" t="s">
        <v>21</v>
      </c>
      <c r="E134" s="5">
        <v>907860653</v>
      </c>
      <c r="F134" s="5" t="s">
        <v>83</v>
      </c>
      <c r="G134" s="7"/>
      <c r="H134" s="4">
        <v>1</v>
      </c>
      <c r="I134" s="7" t="s">
        <v>24</v>
      </c>
      <c r="J134" s="8">
        <v>4.9000000000000004</v>
      </c>
      <c r="K134" s="4" t="str">
        <f t="shared" ref="K134:K197" si="16">IF(J134&lt;3.5,"BB","")</f>
        <v/>
      </c>
      <c r="L134" s="16" t="str">
        <f t="shared" ref="L134:L197" si="17">IF(AND(OR(I134="Toán",I134="Ngữ Văn"),J134&gt;=3.5,COUNTIFS($B$6:$B$305,B134,$I$6:$I$305,"Toán")+COUNTIFS($B$6:$B$305,B134,$I$6:$I$305,"Ngữ văn")=2),"TC","")</f>
        <v/>
      </c>
      <c r="M134" s="4"/>
      <c r="N134" s="16" t="str">
        <f t="shared" si="14"/>
        <v/>
      </c>
      <c r="O134" s="8"/>
      <c r="P134" s="17">
        <v>5.2</v>
      </c>
      <c r="Q134" s="8"/>
      <c r="R134" s="5"/>
      <c r="S134" t="str">
        <f t="shared" si="11"/>
        <v>10</v>
      </c>
    </row>
    <row r="135" spans="1:19">
      <c r="A135" s="4">
        <f t="shared" si="15"/>
        <v>5</v>
      </c>
      <c r="B135" s="5" t="s">
        <v>91</v>
      </c>
      <c r="C135" s="5" t="s">
        <v>92</v>
      </c>
      <c r="D135" s="5" t="s">
        <v>21</v>
      </c>
      <c r="E135" s="5">
        <v>907860653</v>
      </c>
      <c r="F135" s="5" t="s">
        <v>83</v>
      </c>
      <c r="G135" s="7"/>
      <c r="H135" s="4">
        <v>3</v>
      </c>
      <c r="I135" s="7" t="s">
        <v>30</v>
      </c>
      <c r="J135" s="8">
        <v>4.5999999999999996</v>
      </c>
      <c r="K135" s="4" t="str">
        <f t="shared" si="16"/>
        <v/>
      </c>
      <c r="L135" s="16" t="str">
        <f t="shared" si="17"/>
        <v/>
      </c>
      <c r="M135" s="4"/>
      <c r="N135" s="16" t="str">
        <f t="shared" si="14"/>
        <v/>
      </c>
      <c r="O135" s="8"/>
      <c r="P135" s="17"/>
      <c r="Q135" s="8"/>
      <c r="R135" s="5"/>
      <c r="S135" t="str">
        <f t="shared" ref="S135:S198" si="18">LEFT(F135,2)</f>
        <v>10</v>
      </c>
    </row>
    <row r="136" spans="1:19">
      <c r="A136" s="4">
        <f t="shared" si="15"/>
        <v>5</v>
      </c>
      <c r="B136" s="5" t="s">
        <v>91</v>
      </c>
      <c r="C136" s="5" t="s">
        <v>92</v>
      </c>
      <c r="D136" s="5" t="s">
        <v>21</v>
      </c>
      <c r="E136" s="5">
        <v>907860653</v>
      </c>
      <c r="F136" s="5" t="s">
        <v>83</v>
      </c>
      <c r="G136" s="7"/>
      <c r="H136" s="4">
        <v>4</v>
      </c>
      <c r="I136" s="7" t="s">
        <v>31</v>
      </c>
      <c r="J136" s="8">
        <v>3.8</v>
      </c>
      <c r="K136" s="4" t="str">
        <f t="shared" si="16"/>
        <v/>
      </c>
      <c r="L136" s="16" t="str">
        <f t="shared" si="17"/>
        <v/>
      </c>
      <c r="M136" s="4"/>
      <c r="N136" s="16" t="str">
        <f t="shared" si="14"/>
        <v/>
      </c>
      <c r="O136" s="8"/>
      <c r="P136" s="17"/>
      <c r="Q136" s="8"/>
      <c r="R136" s="5"/>
      <c r="S136" t="str">
        <f t="shared" si="18"/>
        <v>10</v>
      </c>
    </row>
    <row r="137" spans="1:19">
      <c r="A137" s="4">
        <f t="shared" si="15"/>
        <v>5</v>
      </c>
      <c r="B137" s="5" t="s">
        <v>91</v>
      </c>
      <c r="C137" s="5" t="s">
        <v>92</v>
      </c>
      <c r="D137" s="5" t="s">
        <v>21</v>
      </c>
      <c r="E137" s="5">
        <v>907860653</v>
      </c>
      <c r="F137" s="5" t="s">
        <v>83</v>
      </c>
      <c r="G137" s="7"/>
      <c r="H137" s="4">
        <v>5</v>
      </c>
      <c r="I137" s="7" t="s">
        <v>27</v>
      </c>
      <c r="J137" s="8">
        <v>4.9000000000000004</v>
      </c>
      <c r="K137" s="4" t="str">
        <f t="shared" si="16"/>
        <v/>
      </c>
      <c r="L137" s="16" t="str">
        <f t="shared" si="17"/>
        <v/>
      </c>
      <c r="M137" s="4"/>
      <c r="N137" s="16" t="str">
        <f t="shared" si="14"/>
        <v/>
      </c>
      <c r="O137" s="8"/>
      <c r="P137" s="17"/>
      <c r="Q137" s="8"/>
      <c r="R137" s="5"/>
      <c r="S137" t="str">
        <f t="shared" si="18"/>
        <v>10</v>
      </c>
    </row>
    <row r="138" spans="1:19">
      <c r="A138" s="4">
        <f t="shared" si="15"/>
        <v>5</v>
      </c>
      <c r="B138" s="5" t="s">
        <v>91</v>
      </c>
      <c r="C138" s="5" t="s">
        <v>92</v>
      </c>
      <c r="D138" s="5" t="s">
        <v>21</v>
      </c>
      <c r="E138" s="5">
        <v>907860653</v>
      </c>
      <c r="F138" s="5" t="s">
        <v>83</v>
      </c>
      <c r="G138" s="7"/>
      <c r="H138" s="4">
        <v>6</v>
      </c>
      <c r="I138" s="7" t="s">
        <v>32</v>
      </c>
      <c r="J138" s="8">
        <v>4.5999999999999996</v>
      </c>
      <c r="K138" s="4" t="str">
        <f t="shared" si="16"/>
        <v/>
      </c>
      <c r="L138" s="16" t="str">
        <f t="shared" si="17"/>
        <v/>
      </c>
      <c r="M138" s="4"/>
      <c r="N138" s="16" t="str">
        <f t="shared" si="14"/>
        <v/>
      </c>
      <c r="O138" s="8"/>
      <c r="P138" s="17"/>
      <c r="Q138" s="8"/>
      <c r="R138" s="5"/>
      <c r="S138" t="str">
        <f t="shared" si="18"/>
        <v>10</v>
      </c>
    </row>
    <row r="139" spans="1:19">
      <c r="A139" s="4">
        <f t="shared" si="15"/>
        <v>6</v>
      </c>
      <c r="B139" s="7" t="s">
        <v>94</v>
      </c>
      <c r="C139" s="18">
        <v>37259</v>
      </c>
      <c r="D139" s="4" t="s">
        <v>41</v>
      </c>
      <c r="E139" s="8">
        <v>1203084321</v>
      </c>
      <c r="F139" s="4" t="s">
        <v>83</v>
      </c>
      <c r="G139" s="7"/>
      <c r="H139" s="4">
        <v>1</v>
      </c>
      <c r="I139" s="7" t="s">
        <v>23</v>
      </c>
      <c r="J139" s="8">
        <v>4.0999999999999996</v>
      </c>
      <c r="K139" s="4" t="str">
        <f t="shared" si="16"/>
        <v/>
      </c>
      <c r="L139" s="16" t="str">
        <f t="shared" si="17"/>
        <v/>
      </c>
      <c r="M139" s="4"/>
      <c r="N139" s="16" t="str">
        <f t="shared" si="14"/>
        <v/>
      </c>
      <c r="O139" s="8"/>
      <c r="P139" s="17">
        <v>5.2</v>
      </c>
      <c r="Q139" s="8"/>
      <c r="R139" s="4"/>
      <c r="S139" t="str">
        <f t="shared" si="18"/>
        <v>10</v>
      </c>
    </row>
    <row r="140" spans="1:19">
      <c r="A140" s="4">
        <f t="shared" si="15"/>
        <v>6</v>
      </c>
      <c r="B140" s="5" t="s">
        <v>94</v>
      </c>
      <c r="C140" s="6">
        <v>37259</v>
      </c>
      <c r="D140" s="5" t="s">
        <v>41</v>
      </c>
      <c r="E140" s="5">
        <v>1203084321</v>
      </c>
      <c r="F140" s="5" t="s">
        <v>83</v>
      </c>
      <c r="G140" s="7"/>
      <c r="H140" s="4">
        <v>2</v>
      </c>
      <c r="I140" s="7" t="s">
        <v>24</v>
      </c>
      <c r="J140" s="8">
        <v>3.5</v>
      </c>
      <c r="K140" s="4" t="str">
        <f t="shared" si="16"/>
        <v/>
      </c>
      <c r="L140" s="16" t="str">
        <f t="shared" si="17"/>
        <v/>
      </c>
      <c r="M140" s="4"/>
      <c r="N140" s="16" t="str">
        <f t="shared" si="14"/>
        <v/>
      </c>
      <c r="O140" s="8"/>
      <c r="P140" s="17">
        <v>5.2</v>
      </c>
      <c r="Q140" s="8"/>
      <c r="R140" s="5"/>
      <c r="S140" t="str">
        <f t="shared" si="18"/>
        <v>10</v>
      </c>
    </row>
    <row r="141" spans="1:19">
      <c r="A141" s="4">
        <f t="shared" si="15"/>
        <v>6</v>
      </c>
      <c r="B141" s="5" t="s">
        <v>94</v>
      </c>
      <c r="C141" s="6">
        <v>37259</v>
      </c>
      <c r="D141" s="5" t="s">
        <v>41</v>
      </c>
      <c r="E141" s="5">
        <v>1203084321</v>
      </c>
      <c r="F141" s="5" t="s">
        <v>83</v>
      </c>
      <c r="G141" s="7"/>
      <c r="H141" s="4">
        <v>4</v>
      </c>
      <c r="I141" s="7" t="s">
        <v>31</v>
      </c>
      <c r="J141" s="8">
        <v>4.5</v>
      </c>
      <c r="K141" s="4" t="str">
        <f t="shared" si="16"/>
        <v/>
      </c>
      <c r="L141" s="16" t="str">
        <f t="shared" si="17"/>
        <v/>
      </c>
      <c r="M141" s="4"/>
      <c r="N141" s="16" t="str">
        <f t="shared" si="14"/>
        <v/>
      </c>
      <c r="O141" s="8"/>
      <c r="P141" s="17">
        <v>5.2</v>
      </c>
      <c r="Q141" s="8"/>
      <c r="R141" s="5"/>
      <c r="S141" t="str">
        <f t="shared" si="18"/>
        <v>10</v>
      </c>
    </row>
    <row r="142" spans="1:19">
      <c r="A142" s="4">
        <f t="shared" si="15"/>
        <v>6</v>
      </c>
      <c r="B142" s="5" t="s">
        <v>94</v>
      </c>
      <c r="C142" s="6">
        <v>37259</v>
      </c>
      <c r="D142" s="5" t="s">
        <v>41</v>
      </c>
      <c r="E142" s="5">
        <v>1203084321</v>
      </c>
      <c r="F142" s="5" t="s">
        <v>83</v>
      </c>
      <c r="G142" s="7"/>
      <c r="H142" s="4">
        <v>5</v>
      </c>
      <c r="I142" s="7" t="s">
        <v>27</v>
      </c>
      <c r="J142" s="8">
        <v>4.2</v>
      </c>
      <c r="K142" s="4" t="str">
        <f t="shared" si="16"/>
        <v/>
      </c>
      <c r="L142" s="16" t="str">
        <f t="shared" si="17"/>
        <v/>
      </c>
      <c r="M142" s="4"/>
      <c r="N142" s="16" t="str">
        <f t="shared" ref="N142:N173" si="19">IF(K142="BB",IF(M142="x","","Thiếu"),"")</f>
        <v/>
      </c>
      <c r="O142" s="8"/>
      <c r="P142" s="17"/>
      <c r="Q142" s="8"/>
      <c r="R142" s="5"/>
      <c r="S142" t="str">
        <f t="shared" si="18"/>
        <v>10</v>
      </c>
    </row>
    <row r="143" spans="1:19">
      <c r="A143" s="4">
        <f t="shared" si="15"/>
        <v>7</v>
      </c>
      <c r="B143" s="7" t="s">
        <v>79</v>
      </c>
      <c r="C143" s="8" t="s">
        <v>80</v>
      </c>
      <c r="D143" s="4" t="s">
        <v>21</v>
      </c>
      <c r="E143" s="8">
        <v>935081844</v>
      </c>
      <c r="F143" s="4" t="s">
        <v>81</v>
      </c>
      <c r="G143" s="7"/>
      <c r="H143" s="4">
        <v>2</v>
      </c>
      <c r="I143" s="7" t="s">
        <v>25</v>
      </c>
      <c r="J143" s="8">
        <v>4.4000000000000004</v>
      </c>
      <c r="K143" s="4" t="str">
        <f t="shared" si="16"/>
        <v/>
      </c>
      <c r="L143" s="16" t="str">
        <f t="shared" si="17"/>
        <v/>
      </c>
      <c r="M143" s="4"/>
      <c r="N143" s="16" t="str">
        <f t="shared" si="19"/>
        <v/>
      </c>
      <c r="O143" s="8"/>
      <c r="P143" s="17">
        <v>5.0999999999999996</v>
      </c>
      <c r="Q143" s="8"/>
      <c r="R143" s="4"/>
      <c r="S143" t="str">
        <f t="shared" si="18"/>
        <v>10</v>
      </c>
    </row>
    <row r="144" spans="1:19">
      <c r="A144" s="4">
        <f t="shared" si="15"/>
        <v>7</v>
      </c>
      <c r="B144" s="7" t="s">
        <v>79</v>
      </c>
      <c r="C144" s="8" t="s">
        <v>80</v>
      </c>
      <c r="D144" s="4" t="s">
        <v>21</v>
      </c>
      <c r="E144" s="8">
        <v>935081844</v>
      </c>
      <c r="F144" s="4" t="s">
        <v>81</v>
      </c>
      <c r="G144" s="7"/>
      <c r="H144" s="4">
        <v>3</v>
      </c>
      <c r="I144" s="7" t="s">
        <v>27</v>
      </c>
      <c r="J144" s="8">
        <v>4.5</v>
      </c>
      <c r="K144" s="4" t="str">
        <f t="shared" si="16"/>
        <v/>
      </c>
      <c r="L144" s="16" t="str">
        <f t="shared" si="17"/>
        <v/>
      </c>
      <c r="M144" s="4"/>
      <c r="N144" s="16" t="str">
        <f t="shared" si="19"/>
        <v/>
      </c>
      <c r="O144" s="8"/>
      <c r="P144" s="17">
        <v>5.0999999999999996</v>
      </c>
      <c r="Q144" s="8"/>
      <c r="R144" s="4"/>
      <c r="S144" t="str">
        <f t="shared" si="18"/>
        <v>10</v>
      </c>
    </row>
    <row r="145" spans="1:19">
      <c r="A145" s="4">
        <f t="shared" si="15"/>
        <v>7</v>
      </c>
      <c r="B145" s="7" t="s">
        <v>79</v>
      </c>
      <c r="C145" s="8" t="s">
        <v>80</v>
      </c>
      <c r="D145" s="4" t="s">
        <v>21</v>
      </c>
      <c r="E145" s="8">
        <v>935081844</v>
      </c>
      <c r="F145" s="4" t="s">
        <v>81</v>
      </c>
      <c r="G145" s="7"/>
      <c r="H145" s="4">
        <v>4</v>
      </c>
      <c r="I145" s="7" t="s">
        <v>36</v>
      </c>
      <c r="J145" s="8">
        <v>4.0999999999999996</v>
      </c>
      <c r="K145" s="4" t="str">
        <f t="shared" si="16"/>
        <v/>
      </c>
      <c r="L145" s="16" t="str">
        <f t="shared" si="17"/>
        <v/>
      </c>
      <c r="M145" s="4"/>
      <c r="N145" s="16" t="str">
        <f t="shared" si="19"/>
        <v/>
      </c>
      <c r="O145" s="8"/>
      <c r="P145" s="17">
        <v>5.0999999999999996</v>
      </c>
      <c r="Q145" s="8"/>
      <c r="R145" s="4"/>
      <c r="S145" t="str">
        <f t="shared" si="18"/>
        <v>10</v>
      </c>
    </row>
    <row r="146" spans="1:19">
      <c r="A146" s="4">
        <f t="shared" si="15"/>
        <v>8</v>
      </c>
      <c r="B146" s="5" t="s">
        <v>87</v>
      </c>
      <c r="C146" s="5" t="s">
        <v>88</v>
      </c>
      <c r="D146" s="5" t="s">
        <v>41</v>
      </c>
      <c r="E146" s="5">
        <v>964377870</v>
      </c>
      <c r="F146" s="5" t="s">
        <v>81</v>
      </c>
      <c r="G146" s="7"/>
      <c r="H146" s="4">
        <v>4</v>
      </c>
      <c r="I146" s="7" t="s">
        <v>26</v>
      </c>
      <c r="J146" s="8">
        <v>4.5</v>
      </c>
      <c r="K146" s="4" t="str">
        <f t="shared" si="16"/>
        <v/>
      </c>
      <c r="L146" s="16" t="str">
        <f t="shared" si="17"/>
        <v/>
      </c>
      <c r="M146" s="4"/>
      <c r="N146" s="16" t="str">
        <f t="shared" si="19"/>
        <v/>
      </c>
      <c r="O146" s="8"/>
      <c r="P146" s="17"/>
      <c r="Q146" s="8"/>
      <c r="R146" s="5"/>
      <c r="S146" t="str">
        <f t="shared" si="18"/>
        <v>10</v>
      </c>
    </row>
    <row r="147" spans="1:19">
      <c r="A147" s="4">
        <f t="shared" si="15"/>
        <v>8</v>
      </c>
      <c r="B147" s="5" t="s">
        <v>87</v>
      </c>
      <c r="C147" s="5" t="s">
        <v>88</v>
      </c>
      <c r="D147" s="5" t="s">
        <v>41</v>
      </c>
      <c r="E147" s="5">
        <v>964377870</v>
      </c>
      <c r="F147" s="5" t="s">
        <v>81</v>
      </c>
      <c r="G147" s="7"/>
      <c r="H147" s="4">
        <v>6</v>
      </c>
      <c r="I147" s="7" t="s">
        <v>32</v>
      </c>
      <c r="J147" s="8">
        <v>4.5999999999999996</v>
      </c>
      <c r="K147" s="4" t="str">
        <f t="shared" si="16"/>
        <v/>
      </c>
      <c r="L147" s="16" t="str">
        <f t="shared" si="17"/>
        <v/>
      </c>
      <c r="M147" s="4"/>
      <c r="N147" s="16" t="str">
        <f t="shared" si="19"/>
        <v/>
      </c>
      <c r="O147" s="8"/>
      <c r="P147" s="17"/>
      <c r="Q147" s="8"/>
      <c r="R147" s="5"/>
      <c r="S147" t="str">
        <f t="shared" si="18"/>
        <v>10</v>
      </c>
    </row>
    <row r="148" spans="1:19">
      <c r="A148" s="4">
        <f t="shared" si="15"/>
        <v>9</v>
      </c>
      <c r="B148" s="7" t="s">
        <v>95</v>
      </c>
      <c r="C148" s="8" t="s">
        <v>96</v>
      </c>
      <c r="D148" s="4" t="s">
        <v>21</v>
      </c>
      <c r="E148" s="8">
        <v>903780808</v>
      </c>
      <c r="F148" s="4" t="s">
        <v>81</v>
      </c>
      <c r="G148" s="7"/>
      <c r="H148" s="4">
        <v>1</v>
      </c>
      <c r="I148" s="7" t="s">
        <v>23</v>
      </c>
      <c r="J148" s="8">
        <v>3.8</v>
      </c>
      <c r="K148" s="4" t="str">
        <f t="shared" si="16"/>
        <v/>
      </c>
      <c r="L148" s="16" t="str">
        <f t="shared" si="17"/>
        <v>TC</v>
      </c>
      <c r="M148" s="4"/>
      <c r="N148" s="16" t="str">
        <f t="shared" si="19"/>
        <v/>
      </c>
      <c r="O148" s="8"/>
      <c r="P148" s="17">
        <v>4.9000000000000004</v>
      </c>
      <c r="Q148" s="8"/>
      <c r="R148" s="4"/>
      <c r="S148" t="str">
        <f t="shared" si="18"/>
        <v>10</v>
      </c>
    </row>
    <row r="149" spans="1:19">
      <c r="A149" s="4">
        <f t="shared" si="15"/>
        <v>9</v>
      </c>
      <c r="B149" s="5" t="s">
        <v>95</v>
      </c>
      <c r="C149" s="5" t="s">
        <v>96</v>
      </c>
      <c r="D149" s="5" t="s">
        <v>21</v>
      </c>
      <c r="E149" s="5">
        <v>903780808</v>
      </c>
      <c r="F149" s="5" t="s">
        <v>81</v>
      </c>
      <c r="G149" s="7"/>
      <c r="H149" s="4">
        <v>2</v>
      </c>
      <c r="I149" s="7" t="s">
        <v>25</v>
      </c>
      <c r="J149" s="8">
        <v>3.8</v>
      </c>
      <c r="K149" s="4" t="str">
        <f t="shared" si="16"/>
        <v/>
      </c>
      <c r="L149" s="16" t="str">
        <f t="shared" si="17"/>
        <v/>
      </c>
      <c r="M149" s="4"/>
      <c r="N149" s="16" t="str">
        <f t="shared" si="19"/>
        <v/>
      </c>
      <c r="O149" s="8"/>
      <c r="P149" s="17">
        <v>4.9000000000000004</v>
      </c>
      <c r="Q149" s="8"/>
      <c r="R149" s="5"/>
      <c r="S149" t="str">
        <f t="shared" si="18"/>
        <v>10</v>
      </c>
    </row>
    <row r="150" spans="1:19">
      <c r="A150" s="4">
        <f t="shared" si="15"/>
        <v>9</v>
      </c>
      <c r="B150" s="5" t="s">
        <v>95</v>
      </c>
      <c r="C150" s="5" t="s">
        <v>96</v>
      </c>
      <c r="D150" s="5" t="s">
        <v>21</v>
      </c>
      <c r="E150" s="5">
        <v>903780808</v>
      </c>
      <c r="F150" s="5" t="s">
        <v>81</v>
      </c>
      <c r="G150" s="7"/>
      <c r="H150" s="4">
        <v>3</v>
      </c>
      <c r="I150" s="7" t="s">
        <v>54</v>
      </c>
      <c r="J150" s="8">
        <v>4.4000000000000004</v>
      </c>
      <c r="K150" s="4" t="str">
        <f t="shared" si="16"/>
        <v/>
      </c>
      <c r="L150" s="16" t="str">
        <f t="shared" si="17"/>
        <v/>
      </c>
      <c r="M150" s="4"/>
      <c r="N150" s="16" t="str">
        <f t="shared" si="19"/>
        <v/>
      </c>
      <c r="O150" s="8"/>
      <c r="P150" s="17"/>
      <c r="Q150" s="8"/>
      <c r="R150" s="5"/>
      <c r="S150" t="str">
        <f t="shared" si="18"/>
        <v>10</v>
      </c>
    </row>
    <row r="151" spans="1:19">
      <c r="A151" s="4">
        <f t="shared" si="15"/>
        <v>9</v>
      </c>
      <c r="B151" s="5" t="s">
        <v>95</v>
      </c>
      <c r="C151" s="5" t="s">
        <v>96</v>
      </c>
      <c r="D151" s="5" t="s">
        <v>21</v>
      </c>
      <c r="E151" s="5">
        <v>903780808</v>
      </c>
      <c r="F151" s="5" t="s">
        <v>81</v>
      </c>
      <c r="G151" s="7"/>
      <c r="H151" s="4">
        <v>6</v>
      </c>
      <c r="I151" s="7" t="s">
        <v>32</v>
      </c>
      <c r="J151" s="8">
        <v>4.7</v>
      </c>
      <c r="K151" s="4" t="str">
        <f t="shared" si="16"/>
        <v/>
      </c>
      <c r="L151" s="16" t="str">
        <f t="shared" si="17"/>
        <v/>
      </c>
      <c r="M151" s="4"/>
      <c r="N151" s="16" t="str">
        <f t="shared" si="19"/>
        <v/>
      </c>
      <c r="O151" s="8"/>
      <c r="P151" s="17"/>
      <c r="Q151" s="8"/>
      <c r="R151" s="5"/>
      <c r="S151" t="str">
        <f t="shared" si="18"/>
        <v>10</v>
      </c>
    </row>
    <row r="152" spans="1:19">
      <c r="A152" s="4">
        <f t="shared" si="15"/>
        <v>10</v>
      </c>
      <c r="B152" s="5" t="s">
        <v>97</v>
      </c>
      <c r="C152" s="5" t="s">
        <v>98</v>
      </c>
      <c r="D152" s="5" t="s">
        <v>21</v>
      </c>
      <c r="E152" s="5">
        <v>987103134</v>
      </c>
      <c r="F152" s="5" t="s">
        <v>81</v>
      </c>
      <c r="G152" s="7"/>
      <c r="H152" s="4">
        <v>1</v>
      </c>
      <c r="I152" s="7" t="s">
        <v>23</v>
      </c>
      <c r="J152" s="8">
        <v>3.8</v>
      </c>
      <c r="K152" s="4" t="str">
        <f t="shared" si="16"/>
        <v/>
      </c>
      <c r="L152" s="16" t="str">
        <f t="shared" si="17"/>
        <v>TC</v>
      </c>
      <c r="M152" s="4"/>
      <c r="N152" s="16" t="str">
        <f t="shared" si="19"/>
        <v/>
      </c>
      <c r="O152" s="8"/>
      <c r="P152" s="17">
        <v>5.4</v>
      </c>
      <c r="Q152" s="8"/>
      <c r="R152" s="5"/>
      <c r="S152" t="str">
        <f t="shared" si="18"/>
        <v>10</v>
      </c>
    </row>
    <row r="153" spans="1:19">
      <c r="A153" s="4">
        <f t="shared" si="15"/>
        <v>10</v>
      </c>
      <c r="B153" s="5" t="s">
        <v>97</v>
      </c>
      <c r="C153" s="5" t="s">
        <v>98</v>
      </c>
      <c r="D153" s="5" t="s">
        <v>21</v>
      </c>
      <c r="E153" s="5">
        <v>987103134</v>
      </c>
      <c r="F153" s="5" t="s">
        <v>81</v>
      </c>
      <c r="G153" s="7"/>
      <c r="H153" s="4">
        <v>2</v>
      </c>
      <c r="I153" s="7" t="s">
        <v>25</v>
      </c>
      <c r="J153" s="8">
        <v>4.7</v>
      </c>
      <c r="K153" s="4" t="str">
        <f t="shared" si="16"/>
        <v/>
      </c>
      <c r="L153" s="16" t="str">
        <f t="shared" si="17"/>
        <v/>
      </c>
      <c r="M153" s="4"/>
      <c r="N153" s="16" t="str">
        <f t="shared" si="19"/>
        <v/>
      </c>
      <c r="O153" s="8"/>
      <c r="P153" s="17"/>
      <c r="Q153" s="8"/>
      <c r="R153" s="5"/>
      <c r="S153" t="str">
        <f t="shared" si="18"/>
        <v>10</v>
      </c>
    </row>
    <row r="154" spans="1:19">
      <c r="A154" s="4">
        <f t="shared" ref="A154:A185" si="20">IF(B154=B153,A153,A153+1)</f>
        <v>10</v>
      </c>
      <c r="B154" s="5" t="s">
        <v>97</v>
      </c>
      <c r="C154" s="5" t="s">
        <v>98</v>
      </c>
      <c r="D154" s="5" t="s">
        <v>21</v>
      </c>
      <c r="E154" s="5">
        <v>987103134</v>
      </c>
      <c r="F154" s="5" t="s">
        <v>81</v>
      </c>
      <c r="G154" s="7"/>
      <c r="H154" s="4">
        <v>4</v>
      </c>
      <c r="I154" s="7" t="s">
        <v>27</v>
      </c>
      <c r="J154" s="8">
        <v>4.4000000000000004</v>
      </c>
      <c r="K154" s="4" t="str">
        <f t="shared" si="16"/>
        <v/>
      </c>
      <c r="L154" s="16" t="str">
        <f t="shared" si="17"/>
        <v/>
      </c>
      <c r="M154" s="4"/>
      <c r="N154" s="16" t="str">
        <f t="shared" si="19"/>
        <v/>
      </c>
      <c r="O154" s="8"/>
      <c r="P154" s="17"/>
      <c r="Q154" s="8"/>
      <c r="R154" s="5"/>
      <c r="S154" t="str">
        <f t="shared" si="18"/>
        <v>10</v>
      </c>
    </row>
    <row r="155" spans="1:19">
      <c r="A155" s="4">
        <f t="shared" si="20"/>
        <v>11</v>
      </c>
      <c r="B155" s="5" t="s">
        <v>19</v>
      </c>
      <c r="C155" s="5" t="s">
        <v>20</v>
      </c>
      <c r="D155" s="5" t="s">
        <v>21</v>
      </c>
      <c r="E155" s="5">
        <v>907766739</v>
      </c>
      <c r="F155" s="5" t="s">
        <v>22</v>
      </c>
      <c r="G155" s="7"/>
      <c r="H155" s="4">
        <v>1</v>
      </c>
      <c r="I155" s="7" t="s">
        <v>23</v>
      </c>
      <c r="J155" s="8">
        <v>4.4000000000000004</v>
      </c>
      <c r="K155" s="4" t="str">
        <f t="shared" si="16"/>
        <v/>
      </c>
      <c r="L155" s="16" t="str">
        <f t="shared" si="17"/>
        <v/>
      </c>
      <c r="M155" s="4"/>
      <c r="N155" s="16" t="str">
        <f t="shared" si="19"/>
        <v/>
      </c>
      <c r="O155" s="8"/>
      <c r="P155" s="17">
        <v>5.4</v>
      </c>
      <c r="Q155" s="8"/>
      <c r="R155" s="5"/>
      <c r="S155" t="str">
        <f t="shared" si="18"/>
        <v>10</v>
      </c>
    </row>
    <row r="156" spans="1:19">
      <c r="A156" s="4">
        <f t="shared" si="20"/>
        <v>11</v>
      </c>
      <c r="B156" s="5" t="s">
        <v>19</v>
      </c>
      <c r="C156" s="5" t="s">
        <v>20</v>
      </c>
      <c r="D156" s="5" t="s">
        <v>21</v>
      </c>
      <c r="E156" s="5">
        <v>907766739</v>
      </c>
      <c r="F156" s="5" t="s">
        <v>22</v>
      </c>
      <c r="G156" s="7"/>
      <c r="H156" s="4">
        <v>2</v>
      </c>
      <c r="I156" s="7" t="s">
        <v>24</v>
      </c>
      <c r="J156" s="8">
        <v>4.9000000000000004</v>
      </c>
      <c r="K156" s="4" t="str">
        <f t="shared" si="16"/>
        <v/>
      </c>
      <c r="L156" s="16" t="str">
        <f t="shared" si="17"/>
        <v/>
      </c>
      <c r="M156" s="4"/>
      <c r="N156" s="16" t="str">
        <f t="shared" si="19"/>
        <v/>
      </c>
      <c r="O156" s="8"/>
      <c r="P156" s="17"/>
      <c r="Q156" s="8"/>
      <c r="R156" s="5"/>
      <c r="S156" t="str">
        <f t="shared" si="18"/>
        <v>10</v>
      </c>
    </row>
    <row r="157" spans="1:19">
      <c r="A157" s="4">
        <f t="shared" si="20"/>
        <v>11</v>
      </c>
      <c r="B157" s="5" t="s">
        <v>19</v>
      </c>
      <c r="C157" s="5" t="s">
        <v>20</v>
      </c>
      <c r="D157" s="5" t="s">
        <v>21</v>
      </c>
      <c r="E157" s="5">
        <v>907766739</v>
      </c>
      <c r="F157" s="5" t="s">
        <v>22</v>
      </c>
      <c r="G157" s="7"/>
      <c r="H157" s="4">
        <v>3</v>
      </c>
      <c r="I157" s="7" t="s">
        <v>25</v>
      </c>
      <c r="J157" s="8">
        <v>4.5</v>
      </c>
      <c r="K157" s="4" t="str">
        <f t="shared" si="16"/>
        <v/>
      </c>
      <c r="L157" s="16" t="str">
        <f t="shared" si="17"/>
        <v/>
      </c>
      <c r="M157" s="4"/>
      <c r="N157" s="16" t="str">
        <f t="shared" si="19"/>
        <v/>
      </c>
      <c r="O157" s="8"/>
      <c r="P157" s="17"/>
      <c r="Q157" s="8"/>
      <c r="R157" s="5"/>
      <c r="S157" t="str">
        <f t="shared" si="18"/>
        <v>10</v>
      </c>
    </row>
    <row r="158" spans="1:19">
      <c r="A158" s="4">
        <f t="shared" si="20"/>
        <v>11</v>
      </c>
      <c r="B158" s="5" t="s">
        <v>19</v>
      </c>
      <c r="C158" s="5" t="s">
        <v>20</v>
      </c>
      <c r="D158" s="5" t="s">
        <v>21</v>
      </c>
      <c r="E158" s="5">
        <v>907766739</v>
      </c>
      <c r="F158" s="5" t="s">
        <v>22</v>
      </c>
      <c r="G158" s="7"/>
      <c r="H158" s="4">
        <v>4</v>
      </c>
      <c r="I158" s="7" t="s">
        <v>26</v>
      </c>
      <c r="J158" s="8">
        <v>4.7</v>
      </c>
      <c r="K158" s="4" t="str">
        <f t="shared" si="16"/>
        <v/>
      </c>
      <c r="L158" s="16" t="str">
        <f t="shared" si="17"/>
        <v/>
      </c>
      <c r="M158" s="4"/>
      <c r="N158" s="16" t="str">
        <f t="shared" si="19"/>
        <v/>
      </c>
      <c r="O158" s="8"/>
      <c r="P158" s="17"/>
      <c r="Q158" s="8"/>
      <c r="R158" s="5"/>
      <c r="S158" t="str">
        <f t="shared" si="18"/>
        <v>10</v>
      </c>
    </row>
    <row r="159" spans="1:19">
      <c r="A159" s="4">
        <f t="shared" si="20"/>
        <v>12</v>
      </c>
      <c r="B159" s="5" t="s">
        <v>28</v>
      </c>
      <c r="C159" s="5" t="s">
        <v>29</v>
      </c>
      <c r="D159" s="5" t="s">
        <v>21</v>
      </c>
      <c r="E159" s="5">
        <v>909282330</v>
      </c>
      <c r="F159" s="5" t="s">
        <v>22</v>
      </c>
      <c r="G159" s="7"/>
      <c r="H159" s="4">
        <v>2</v>
      </c>
      <c r="I159" s="7" t="s">
        <v>24</v>
      </c>
      <c r="J159" s="8">
        <v>4.2</v>
      </c>
      <c r="K159" s="4" t="str">
        <f t="shared" si="16"/>
        <v/>
      </c>
      <c r="L159" s="16" t="str">
        <f t="shared" si="17"/>
        <v/>
      </c>
      <c r="M159" s="4"/>
      <c r="N159" s="16" t="str">
        <f t="shared" si="19"/>
        <v/>
      </c>
      <c r="O159" s="8"/>
      <c r="P159" s="17"/>
      <c r="Q159" s="8"/>
      <c r="R159" s="5"/>
      <c r="S159" t="str">
        <f t="shared" si="18"/>
        <v>10</v>
      </c>
    </row>
    <row r="160" spans="1:19">
      <c r="A160" s="4">
        <f t="shared" si="20"/>
        <v>12</v>
      </c>
      <c r="B160" s="5" t="s">
        <v>28</v>
      </c>
      <c r="C160" s="5" t="s">
        <v>29</v>
      </c>
      <c r="D160" s="5" t="s">
        <v>21</v>
      </c>
      <c r="E160" s="5">
        <v>909282330</v>
      </c>
      <c r="F160" s="5" t="s">
        <v>22</v>
      </c>
      <c r="G160" s="7"/>
      <c r="H160" s="4">
        <v>3</v>
      </c>
      <c r="I160" s="7" t="s">
        <v>25</v>
      </c>
      <c r="J160" s="8">
        <v>3.5</v>
      </c>
      <c r="K160" s="4" t="str">
        <f t="shared" si="16"/>
        <v/>
      </c>
      <c r="L160" s="16" t="str">
        <f t="shared" si="17"/>
        <v/>
      </c>
      <c r="M160" s="4"/>
      <c r="N160" s="16" t="str">
        <f t="shared" si="19"/>
        <v/>
      </c>
      <c r="O160" s="8"/>
      <c r="P160" s="17"/>
      <c r="Q160" s="8"/>
      <c r="R160" s="5"/>
      <c r="S160" t="str">
        <f t="shared" si="18"/>
        <v>10</v>
      </c>
    </row>
    <row r="161" spans="1:19">
      <c r="A161" s="4">
        <f t="shared" si="20"/>
        <v>12</v>
      </c>
      <c r="B161" s="5" t="s">
        <v>28</v>
      </c>
      <c r="C161" s="5" t="s">
        <v>29</v>
      </c>
      <c r="D161" s="5" t="s">
        <v>21</v>
      </c>
      <c r="E161" s="5">
        <v>909282330</v>
      </c>
      <c r="F161" s="5" t="s">
        <v>22</v>
      </c>
      <c r="G161" s="7"/>
      <c r="H161" s="4">
        <v>5</v>
      </c>
      <c r="I161" s="7" t="s">
        <v>30</v>
      </c>
      <c r="J161" s="8">
        <v>4.7</v>
      </c>
      <c r="K161" s="4" t="str">
        <f t="shared" si="16"/>
        <v/>
      </c>
      <c r="L161" s="16" t="str">
        <f t="shared" si="17"/>
        <v>TC</v>
      </c>
      <c r="M161" s="4"/>
      <c r="N161" s="16" t="str">
        <f t="shared" si="19"/>
        <v/>
      </c>
      <c r="O161" s="8"/>
      <c r="P161" s="17"/>
      <c r="Q161" s="8"/>
      <c r="R161" s="5"/>
      <c r="S161" t="str">
        <f t="shared" si="18"/>
        <v>10</v>
      </c>
    </row>
    <row r="162" spans="1:19">
      <c r="A162" s="4">
        <f t="shared" si="20"/>
        <v>12</v>
      </c>
      <c r="B162" s="5" t="s">
        <v>28</v>
      </c>
      <c r="C162" s="5" t="s">
        <v>29</v>
      </c>
      <c r="D162" s="5" t="s">
        <v>21</v>
      </c>
      <c r="E162" s="5">
        <v>909282330</v>
      </c>
      <c r="F162" s="5" t="s">
        <v>22</v>
      </c>
      <c r="G162" s="7"/>
      <c r="H162" s="4">
        <v>7</v>
      </c>
      <c r="I162" s="7" t="s">
        <v>27</v>
      </c>
      <c r="J162" s="8">
        <v>3.7</v>
      </c>
      <c r="K162" s="4" t="str">
        <f t="shared" si="16"/>
        <v/>
      </c>
      <c r="L162" s="16" t="str">
        <f t="shared" si="17"/>
        <v/>
      </c>
      <c r="M162" s="4"/>
      <c r="N162" s="16" t="str">
        <f t="shared" si="19"/>
        <v/>
      </c>
      <c r="O162" s="8"/>
      <c r="P162" s="17"/>
      <c r="Q162" s="8"/>
      <c r="R162" s="5"/>
      <c r="S162" t="str">
        <f t="shared" si="18"/>
        <v>10</v>
      </c>
    </row>
    <row r="163" spans="1:19">
      <c r="A163" s="4">
        <f t="shared" si="20"/>
        <v>12</v>
      </c>
      <c r="B163" s="5" t="s">
        <v>28</v>
      </c>
      <c r="C163" s="5" t="s">
        <v>29</v>
      </c>
      <c r="D163" s="5" t="s">
        <v>21</v>
      </c>
      <c r="E163" s="5">
        <v>909282330</v>
      </c>
      <c r="F163" s="5" t="s">
        <v>22</v>
      </c>
      <c r="G163" s="7"/>
      <c r="H163" s="4">
        <v>8</v>
      </c>
      <c r="I163" s="7" t="s">
        <v>32</v>
      </c>
      <c r="J163" s="8">
        <v>3.6</v>
      </c>
      <c r="K163" s="4" t="str">
        <f t="shared" si="16"/>
        <v/>
      </c>
      <c r="L163" s="16" t="str">
        <f t="shared" si="17"/>
        <v/>
      </c>
      <c r="M163" s="4"/>
      <c r="N163" s="16" t="str">
        <f t="shared" si="19"/>
        <v/>
      </c>
      <c r="O163" s="8"/>
      <c r="P163" s="17"/>
      <c r="Q163" s="8"/>
      <c r="R163" s="5"/>
      <c r="S163" t="str">
        <f t="shared" si="18"/>
        <v>10</v>
      </c>
    </row>
    <row r="164" spans="1:19">
      <c r="A164" s="4">
        <f t="shared" si="20"/>
        <v>13</v>
      </c>
      <c r="B164" s="5" t="s">
        <v>33</v>
      </c>
      <c r="C164" s="5" t="s">
        <v>34</v>
      </c>
      <c r="D164" s="5" t="s">
        <v>21</v>
      </c>
      <c r="E164" s="5">
        <v>906650201</v>
      </c>
      <c r="F164" s="5" t="s">
        <v>35</v>
      </c>
      <c r="G164" s="7"/>
      <c r="H164" s="4">
        <v>1</v>
      </c>
      <c r="I164" s="7" t="s">
        <v>23</v>
      </c>
      <c r="J164" s="8">
        <v>4.7</v>
      </c>
      <c r="K164" s="4" t="str">
        <f t="shared" si="16"/>
        <v/>
      </c>
      <c r="L164" s="16" t="str">
        <f t="shared" si="17"/>
        <v/>
      </c>
      <c r="M164" s="4"/>
      <c r="N164" s="16" t="str">
        <f t="shared" si="19"/>
        <v/>
      </c>
      <c r="O164" s="8"/>
      <c r="P164" s="17">
        <v>5.0999999999999996</v>
      </c>
      <c r="Q164" s="8"/>
      <c r="R164" s="5"/>
      <c r="S164" t="str">
        <f t="shared" si="18"/>
        <v>10</v>
      </c>
    </row>
    <row r="165" spans="1:19">
      <c r="A165" s="4">
        <f t="shared" si="20"/>
        <v>13</v>
      </c>
      <c r="B165" s="5" t="s">
        <v>33</v>
      </c>
      <c r="C165" s="5" t="s">
        <v>34</v>
      </c>
      <c r="D165" s="5" t="s">
        <v>21</v>
      </c>
      <c r="E165" s="5">
        <v>906650201</v>
      </c>
      <c r="F165" s="5" t="s">
        <v>35</v>
      </c>
      <c r="G165" s="7"/>
      <c r="H165" s="4">
        <v>2</v>
      </c>
      <c r="I165" s="7" t="s">
        <v>24</v>
      </c>
      <c r="J165" s="8">
        <v>4.8</v>
      </c>
      <c r="K165" s="4" t="str">
        <f t="shared" si="16"/>
        <v/>
      </c>
      <c r="L165" s="16" t="str">
        <f t="shared" si="17"/>
        <v/>
      </c>
      <c r="M165" s="4"/>
      <c r="N165" s="16" t="str">
        <f t="shared" si="19"/>
        <v/>
      </c>
      <c r="O165" s="8"/>
      <c r="P165" s="17"/>
      <c r="Q165" s="8"/>
      <c r="R165" s="5"/>
      <c r="S165" t="str">
        <f t="shared" si="18"/>
        <v>10</v>
      </c>
    </row>
    <row r="166" spans="1:19">
      <c r="A166" s="4">
        <f t="shared" si="20"/>
        <v>13</v>
      </c>
      <c r="B166" s="5" t="s">
        <v>33</v>
      </c>
      <c r="C166" s="5" t="s">
        <v>34</v>
      </c>
      <c r="D166" s="5" t="s">
        <v>21</v>
      </c>
      <c r="E166" s="5">
        <v>906650201</v>
      </c>
      <c r="F166" s="5" t="s">
        <v>35</v>
      </c>
      <c r="G166" s="7"/>
      <c r="H166" s="4">
        <v>3</v>
      </c>
      <c r="I166" s="7" t="s">
        <v>26</v>
      </c>
      <c r="J166" s="8">
        <v>4</v>
      </c>
      <c r="K166" s="4" t="str">
        <f t="shared" si="16"/>
        <v/>
      </c>
      <c r="L166" s="16" t="str">
        <f t="shared" si="17"/>
        <v/>
      </c>
      <c r="M166" s="4"/>
      <c r="N166" s="16" t="str">
        <f t="shared" si="19"/>
        <v/>
      </c>
      <c r="O166" s="8"/>
      <c r="P166" s="17"/>
      <c r="Q166" s="8"/>
      <c r="R166" s="5"/>
      <c r="S166" t="str">
        <f t="shared" si="18"/>
        <v>10</v>
      </c>
    </row>
    <row r="167" spans="1:19">
      <c r="A167" s="4">
        <f t="shared" si="20"/>
        <v>13</v>
      </c>
      <c r="B167" s="5" t="s">
        <v>33</v>
      </c>
      <c r="C167" s="5" t="s">
        <v>34</v>
      </c>
      <c r="D167" s="5" t="s">
        <v>21</v>
      </c>
      <c r="E167" s="5">
        <v>906650201</v>
      </c>
      <c r="F167" s="5" t="s">
        <v>35</v>
      </c>
      <c r="G167" s="7"/>
      <c r="H167" s="4">
        <v>5</v>
      </c>
      <c r="I167" s="7" t="s">
        <v>27</v>
      </c>
      <c r="J167" s="8">
        <v>4.0999999999999996</v>
      </c>
      <c r="K167" s="4" t="str">
        <f t="shared" si="16"/>
        <v/>
      </c>
      <c r="L167" s="16" t="str">
        <f t="shared" si="17"/>
        <v/>
      </c>
      <c r="M167" s="4"/>
      <c r="N167" s="16" t="str">
        <f t="shared" si="19"/>
        <v/>
      </c>
      <c r="O167" s="8"/>
      <c r="P167" s="17"/>
      <c r="Q167" s="8"/>
      <c r="R167" s="5"/>
      <c r="S167" t="str">
        <f t="shared" si="18"/>
        <v>10</v>
      </c>
    </row>
    <row r="168" spans="1:19">
      <c r="A168" s="4">
        <f t="shared" si="20"/>
        <v>13</v>
      </c>
      <c r="B168" s="5" t="s">
        <v>33</v>
      </c>
      <c r="C168" s="5" t="s">
        <v>34</v>
      </c>
      <c r="D168" s="5" t="s">
        <v>21</v>
      </c>
      <c r="E168" s="5">
        <v>906650201</v>
      </c>
      <c r="F168" s="5" t="s">
        <v>35</v>
      </c>
      <c r="G168" s="7"/>
      <c r="H168" s="4">
        <v>7</v>
      </c>
      <c r="I168" s="7" t="s">
        <v>36</v>
      </c>
      <c r="J168" s="8">
        <v>4.7</v>
      </c>
      <c r="K168" s="4" t="str">
        <f t="shared" si="16"/>
        <v/>
      </c>
      <c r="L168" s="16" t="str">
        <f t="shared" si="17"/>
        <v/>
      </c>
      <c r="M168" s="4"/>
      <c r="N168" s="16" t="str">
        <f t="shared" si="19"/>
        <v/>
      </c>
      <c r="O168" s="8"/>
      <c r="P168" s="17"/>
      <c r="Q168" s="8"/>
      <c r="R168" s="5"/>
      <c r="S168" t="str">
        <f t="shared" si="18"/>
        <v>10</v>
      </c>
    </row>
    <row r="169" spans="1:19">
      <c r="A169" s="4">
        <f t="shared" si="20"/>
        <v>14</v>
      </c>
      <c r="B169" s="5" t="s">
        <v>37</v>
      </c>
      <c r="C169" s="5" t="s">
        <v>38</v>
      </c>
      <c r="D169" s="5" t="s">
        <v>21</v>
      </c>
      <c r="E169" s="5">
        <v>906489926</v>
      </c>
      <c r="F169" s="5" t="s">
        <v>35</v>
      </c>
      <c r="G169" s="7"/>
      <c r="H169" s="4">
        <v>3</v>
      </c>
      <c r="I169" s="7" t="s">
        <v>25</v>
      </c>
      <c r="J169" s="8">
        <v>3.6</v>
      </c>
      <c r="K169" s="4" t="str">
        <f t="shared" si="16"/>
        <v/>
      </c>
      <c r="L169" s="16" t="str">
        <f t="shared" si="17"/>
        <v/>
      </c>
      <c r="M169" s="4"/>
      <c r="N169" s="16" t="str">
        <f t="shared" si="19"/>
        <v/>
      </c>
      <c r="O169" s="8"/>
      <c r="P169" s="17"/>
      <c r="Q169" s="8"/>
      <c r="R169" s="5"/>
      <c r="S169" t="str">
        <f t="shared" si="18"/>
        <v>10</v>
      </c>
    </row>
    <row r="170" spans="1:19">
      <c r="A170" s="4">
        <f t="shared" si="20"/>
        <v>14</v>
      </c>
      <c r="B170" s="5" t="s">
        <v>37</v>
      </c>
      <c r="C170" s="5" t="s">
        <v>38</v>
      </c>
      <c r="D170" s="5" t="s">
        <v>21</v>
      </c>
      <c r="E170" s="5">
        <v>906489926</v>
      </c>
      <c r="F170" s="5" t="s">
        <v>35</v>
      </c>
      <c r="G170" s="7"/>
      <c r="H170" s="4">
        <v>4</v>
      </c>
      <c r="I170" s="7" t="s">
        <v>26</v>
      </c>
      <c r="J170" s="8">
        <v>4.7</v>
      </c>
      <c r="K170" s="4" t="str">
        <f t="shared" si="16"/>
        <v/>
      </c>
      <c r="L170" s="16" t="str">
        <f t="shared" si="17"/>
        <v/>
      </c>
      <c r="M170" s="4"/>
      <c r="N170" s="16" t="str">
        <f t="shared" si="19"/>
        <v/>
      </c>
      <c r="O170" s="8"/>
      <c r="P170" s="17"/>
      <c r="Q170" s="8"/>
      <c r="R170" s="5"/>
      <c r="S170" t="str">
        <f t="shared" si="18"/>
        <v>10</v>
      </c>
    </row>
    <row r="171" spans="1:19">
      <c r="A171" s="4">
        <f t="shared" si="20"/>
        <v>14</v>
      </c>
      <c r="B171" s="5" t="s">
        <v>37</v>
      </c>
      <c r="C171" s="5" t="s">
        <v>38</v>
      </c>
      <c r="D171" s="5" t="s">
        <v>21</v>
      </c>
      <c r="E171" s="5">
        <v>906489926</v>
      </c>
      <c r="F171" s="5" t="s">
        <v>35</v>
      </c>
      <c r="G171" s="7"/>
      <c r="H171" s="4">
        <v>6</v>
      </c>
      <c r="I171" s="7" t="s">
        <v>27</v>
      </c>
      <c r="J171" s="8">
        <v>3.5</v>
      </c>
      <c r="K171" s="4" t="str">
        <f t="shared" si="16"/>
        <v/>
      </c>
      <c r="L171" s="16" t="str">
        <f t="shared" si="17"/>
        <v/>
      </c>
      <c r="M171" s="4"/>
      <c r="N171" s="16" t="str">
        <f t="shared" si="19"/>
        <v/>
      </c>
      <c r="O171" s="8"/>
      <c r="P171" s="17"/>
      <c r="Q171" s="8"/>
      <c r="R171" s="5"/>
      <c r="S171" t="str">
        <f t="shared" si="18"/>
        <v>10</v>
      </c>
    </row>
    <row r="172" spans="1:19">
      <c r="A172" s="4">
        <f t="shared" si="20"/>
        <v>15</v>
      </c>
      <c r="B172" s="5" t="s">
        <v>39</v>
      </c>
      <c r="C172" s="6">
        <v>37258</v>
      </c>
      <c r="D172" s="5" t="s">
        <v>21</v>
      </c>
      <c r="E172" s="5">
        <v>984621577</v>
      </c>
      <c r="F172" s="5" t="s">
        <v>35</v>
      </c>
      <c r="G172" s="7"/>
      <c r="H172" s="4">
        <v>1</v>
      </c>
      <c r="I172" s="7" t="s">
        <v>23</v>
      </c>
      <c r="J172" s="8">
        <v>3.9</v>
      </c>
      <c r="K172" s="4" t="str">
        <f t="shared" si="16"/>
        <v/>
      </c>
      <c r="L172" s="16" t="str">
        <f t="shared" si="17"/>
        <v/>
      </c>
      <c r="M172" s="4"/>
      <c r="N172" s="16" t="str">
        <f t="shared" si="19"/>
        <v/>
      </c>
      <c r="O172" s="8"/>
      <c r="P172" s="17">
        <v>5.4</v>
      </c>
      <c r="Q172" s="8"/>
      <c r="R172" s="5"/>
      <c r="S172" t="str">
        <f t="shared" si="18"/>
        <v>10</v>
      </c>
    </row>
    <row r="173" spans="1:19">
      <c r="A173" s="4">
        <f t="shared" si="20"/>
        <v>15</v>
      </c>
      <c r="B173" s="5" t="s">
        <v>39</v>
      </c>
      <c r="C173" s="6">
        <v>37258</v>
      </c>
      <c r="D173" s="5" t="s">
        <v>21</v>
      </c>
      <c r="E173" s="5">
        <v>984621577</v>
      </c>
      <c r="F173" s="5" t="s">
        <v>35</v>
      </c>
      <c r="G173" s="7"/>
      <c r="H173" s="4">
        <v>2</v>
      </c>
      <c r="I173" s="7" t="s">
        <v>24</v>
      </c>
      <c r="J173" s="8">
        <v>4.2</v>
      </c>
      <c r="K173" s="4" t="str">
        <f t="shared" si="16"/>
        <v/>
      </c>
      <c r="L173" s="16" t="str">
        <f t="shared" si="17"/>
        <v/>
      </c>
      <c r="M173" s="4"/>
      <c r="N173" s="16" t="str">
        <f t="shared" si="19"/>
        <v/>
      </c>
      <c r="O173" s="8"/>
      <c r="P173" s="17"/>
      <c r="Q173" s="8"/>
      <c r="R173" s="5"/>
      <c r="S173" t="str">
        <f t="shared" si="18"/>
        <v>10</v>
      </c>
    </row>
    <row r="174" spans="1:19">
      <c r="A174" s="4">
        <f t="shared" si="20"/>
        <v>15</v>
      </c>
      <c r="B174" s="5" t="s">
        <v>39</v>
      </c>
      <c r="C174" s="6">
        <v>37258</v>
      </c>
      <c r="D174" s="5" t="s">
        <v>21</v>
      </c>
      <c r="E174" s="5">
        <v>984621577</v>
      </c>
      <c r="F174" s="5" t="s">
        <v>35</v>
      </c>
      <c r="G174" s="7"/>
      <c r="H174" s="4">
        <v>3</v>
      </c>
      <c r="I174" s="7" t="s">
        <v>26</v>
      </c>
      <c r="J174" s="8">
        <v>3.7</v>
      </c>
      <c r="K174" s="4" t="str">
        <f t="shared" si="16"/>
        <v/>
      </c>
      <c r="L174" s="16" t="str">
        <f t="shared" si="17"/>
        <v/>
      </c>
      <c r="M174" s="4"/>
      <c r="N174" s="16" t="str">
        <f t="shared" ref="N174:N205" si="21">IF(K174="BB",IF(M174="x","","Thiếu"),"")</f>
        <v/>
      </c>
      <c r="O174" s="8"/>
      <c r="P174" s="17"/>
      <c r="Q174" s="8"/>
      <c r="R174" s="5"/>
      <c r="S174" t="str">
        <f t="shared" si="18"/>
        <v>10</v>
      </c>
    </row>
    <row r="175" spans="1:19">
      <c r="A175" s="4">
        <f t="shared" si="20"/>
        <v>15</v>
      </c>
      <c r="B175" s="5" t="s">
        <v>39</v>
      </c>
      <c r="C175" s="6">
        <v>37258</v>
      </c>
      <c r="D175" s="5" t="s">
        <v>21</v>
      </c>
      <c r="E175" s="5">
        <v>984621577</v>
      </c>
      <c r="F175" s="5" t="s">
        <v>35</v>
      </c>
      <c r="G175" s="7"/>
      <c r="H175" s="4">
        <v>4</v>
      </c>
      <c r="I175" s="7" t="s">
        <v>31</v>
      </c>
      <c r="J175" s="8">
        <v>4.9000000000000004</v>
      </c>
      <c r="K175" s="4" t="str">
        <f t="shared" si="16"/>
        <v/>
      </c>
      <c r="L175" s="16" t="str">
        <f t="shared" si="17"/>
        <v/>
      </c>
      <c r="M175" s="4"/>
      <c r="N175" s="16" t="str">
        <f t="shared" si="21"/>
        <v/>
      </c>
      <c r="O175" s="8"/>
      <c r="P175" s="17"/>
      <c r="Q175" s="8"/>
      <c r="R175" s="5"/>
      <c r="S175" t="str">
        <f t="shared" si="18"/>
        <v>10</v>
      </c>
    </row>
    <row r="176" spans="1:19">
      <c r="A176" s="4">
        <f t="shared" si="20"/>
        <v>16</v>
      </c>
      <c r="B176" s="5" t="s">
        <v>40</v>
      </c>
      <c r="C176" s="6">
        <v>37385</v>
      </c>
      <c r="D176" s="5" t="s">
        <v>41</v>
      </c>
      <c r="E176" s="5">
        <v>909018502</v>
      </c>
      <c r="F176" s="5" t="s">
        <v>35</v>
      </c>
      <c r="G176" s="7"/>
      <c r="H176" s="4">
        <v>1</v>
      </c>
      <c r="I176" s="7" t="s">
        <v>26</v>
      </c>
      <c r="J176" s="8">
        <v>4.5</v>
      </c>
      <c r="K176" s="4" t="str">
        <f t="shared" si="16"/>
        <v/>
      </c>
      <c r="L176" s="16" t="str">
        <f t="shared" si="17"/>
        <v/>
      </c>
      <c r="M176" s="4"/>
      <c r="N176" s="16" t="str">
        <f t="shared" si="21"/>
        <v/>
      </c>
      <c r="O176" s="8"/>
      <c r="P176" s="17">
        <v>5.6</v>
      </c>
      <c r="Q176" s="8"/>
      <c r="R176" s="5"/>
      <c r="S176" t="str">
        <f t="shared" si="18"/>
        <v>10</v>
      </c>
    </row>
    <row r="177" spans="1:19">
      <c r="A177" s="4">
        <f t="shared" si="20"/>
        <v>16</v>
      </c>
      <c r="B177" s="5" t="s">
        <v>40</v>
      </c>
      <c r="C177" s="6">
        <v>37385</v>
      </c>
      <c r="D177" s="5" t="s">
        <v>41</v>
      </c>
      <c r="E177" s="5">
        <v>909018502</v>
      </c>
      <c r="F177" s="5" t="s">
        <v>35</v>
      </c>
      <c r="G177" s="7"/>
      <c r="H177" s="4">
        <v>3</v>
      </c>
      <c r="I177" s="7" t="s">
        <v>27</v>
      </c>
      <c r="J177" s="8">
        <v>4.9000000000000004</v>
      </c>
      <c r="K177" s="4" t="str">
        <f t="shared" si="16"/>
        <v/>
      </c>
      <c r="L177" s="16" t="str">
        <f t="shared" si="17"/>
        <v/>
      </c>
      <c r="M177" s="4"/>
      <c r="N177" s="16" t="str">
        <f t="shared" si="21"/>
        <v/>
      </c>
      <c r="O177" s="8"/>
      <c r="P177" s="17"/>
      <c r="Q177" s="8"/>
      <c r="R177" s="5"/>
      <c r="S177" t="str">
        <f t="shared" si="18"/>
        <v>10</v>
      </c>
    </row>
    <row r="178" spans="1:19">
      <c r="A178" s="4">
        <f t="shared" si="20"/>
        <v>17</v>
      </c>
      <c r="B178" s="5" t="s">
        <v>42</v>
      </c>
      <c r="C178" s="6">
        <v>37507</v>
      </c>
      <c r="D178" s="5" t="s">
        <v>21</v>
      </c>
      <c r="E178" s="5">
        <v>971248013</v>
      </c>
      <c r="F178" s="5" t="s">
        <v>43</v>
      </c>
      <c r="G178" s="7"/>
      <c r="H178" s="4">
        <v>1</v>
      </c>
      <c r="I178" s="7" t="s">
        <v>24</v>
      </c>
      <c r="J178" s="8">
        <v>4.7</v>
      </c>
      <c r="K178" s="4" t="str">
        <f t="shared" si="16"/>
        <v/>
      </c>
      <c r="L178" s="16" t="str">
        <f t="shared" si="17"/>
        <v/>
      </c>
      <c r="M178" s="4"/>
      <c r="N178" s="16" t="str">
        <f t="shared" si="21"/>
        <v/>
      </c>
      <c r="O178" s="8"/>
      <c r="P178" s="17">
        <v>4.9000000000000004</v>
      </c>
      <c r="Q178" s="8"/>
      <c r="R178" s="5"/>
      <c r="S178" t="str">
        <f t="shared" si="18"/>
        <v>10</v>
      </c>
    </row>
    <row r="179" spans="1:19">
      <c r="A179" s="4">
        <f t="shared" si="20"/>
        <v>17</v>
      </c>
      <c r="B179" s="5" t="s">
        <v>42</v>
      </c>
      <c r="C179" s="6">
        <v>37507</v>
      </c>
      <c r="D179" s="5" t="s">
        <v>21</v>
      </c>
      <c r="E179" s="5">
        <v>971248013</v>
      </c>
      <c r="F179" s="5" t="s">
        <v>43</v>
      </c>
      <c r="G179" s="7"/>
      <c r="H179" s="4">
        <v>3</v>
      </c>
      <c r="I179" s="7" t="s">
        <v>31</v>
      </c>
      <c r="J179" s="8">
        <v>3.5</v>
      </c>
      <c r="K179" s="4" t="str">
        <f t="shared" si="16"/>
        <v/>
      </c>
      <c r="L179" s="16" t="str">
        <f t="shared" si="17"/>
        <v/>
      </c>
      <c r="M179" s="4"/>
      <c r="N179" s="16" t="str">
        <f t="shared" si="21"/>
        <v/>
      </c>
      <c r="O179" s="8"/>
      <c r="P179" s="17"/>
      <c r="Q179" s="8"/>
      <c r="R179" s="5"/>
      <c r="S179" t="str">
        <f t="shared" si="18"/>
        <v>10</v>
      </c>
    </row>
    <row r="180" spans="1:19">
      <c r="A180" s="4">
        <f t="shared" si="20"/>
        <v>17</v>
      </c>
      <c r="B180" s="5" t="s">
        <v>42</v>
      </c>
      <c r="C180" s="6">
        <v>37507</v>
      </c>
      <c r="D180" s="5" t="s">
        <v>21</v>
      </c>
      <c r="E180" s="5">
        <v>971248013</v>
      </c>
      <c r="F180" s="5" t="s">
        <v>43</v>
      </c>
      <c r="G180" s="7"/>
      <c r="H180" s="4">
        <v>4</v>
      </c>
      <c r="I180" s="7" t="s">
        <v>27</v>
      </c>
      <c r="J180" s="8">
        <v>4.0999999999999996</v>
      </c>
      <c r="K180" s="4" t="str">
        <f t="shared" si="16"/>
        <v/>
      </c>
      <c r="L180" s="16" t="str">
        <f t="shared" si="17"/>
        <v/>
      </c>
      <c r="M180" s="4"/>
      <c r="N180" s="16" t="str">
        <f t="shared" si="21"/>
        <v/>
      </c>
      <c r="O180" s="8"/>
      <c r="P180" s="17"/>
      <c r="Q180" s="8"/>
      <c r="R180" s="5"/>
      <c r="S180" t="str">
        <f t="shared" si="18"/>
        <v>10</v>
      </c>
    </row>
    <row r="181" spans="1:19">
      <c r="A181" s="4">
        <f t="shared" si="20"/>
        <v>17</v>
      </c>
      <c r="B181" s="5" t="s">
        <v>42</v>
      </c>
      <c r="C181" s="6">
        <v>37507</v>
      </c>
      <c r="D181" s="5" t="s">
        <v>21</v>
      </c>
      <c r="E181" s="5">
        <v>971248013</v>
      </c>
      <c r="F181" s="5" t="s">
        <v>43</v>
      </c>
      <c r="G181" s="7"/>
      <c r="H181" s="4">
        <v>5</v>
      </c>
      <c r="I181" s="7" t="s">
        <v>32</v>
      </c>
      <c r="J181" s="8">
        <v>4</v>
      </c>
      <c r="K181" s="4" t="str">
        <f t="shared" si="16"/>
        <v/>
      </c>
      <c r="L181" s="16" t="str">
        <f t="shared" si="17"/>
        <v/>
      </c>
      <c r="M181" s="4"/>
      <c r="N181" s="16" t="str">
        <f t="shared" si="21"/>
        <v/>
      </c>
      <c r="O181" s="8"/>
      <c r="P181" s="17"/>
      <c r="Q181" s="8"/>
      <c r="R181" s="5"/>
      <c r="S181" t="str">
        <f t="shared" si="18"/>
        <v>10</v>
      </c>
    </row>
    <row r="182" spans="1:19">
      <c r="A182" s="4">
        <f t="shared" si="20"/>
        <v>18</v>
      </c>
      <c r="B182" s="5" t="s">
        <v>44</v>
      </c>
      <c r="C182" s="6">
        <v>37564</v>
      </c>
      <c r="D182" s="5" t="s">
        <v>41</v>
      </c>
      <c r="E182" s="5">
        <v>902388223</v>
      </c>
      <c r="F182" s="5" t="s">
        <v>43</v>
      </c>
      <c r="G182" s="7"/>
      <c r="H182" s="4">
        <v>1</v>
      </c>
      <c r="I182" s="7" t="s">
        <v>24</v>
      </c>
      <c r="J182" s="8">
        <v>4.0999999999999996</v>
      </c>
      <c r="K182" s="4" t="str">
        <f t="shared" si="16"/>
        <v/>
      </c>
      <c r="L182" s="16" t="str">
        <f t="shared" si="17"/>
        <v/>
      </c>
      <c r="M182" s="4"/>
      <c r="N182" s="16" t="str">
        <f t="shared" si="21"/>
        <v/>
      </c>
      <c r="O182" s="8"/>
      <c r="P182" s="17">
        <v>5.3</v>
      </c>
      <c r="Q182" s="8"/>
      <c r="R182" s="5"/>
      <c r="S182" t="str">
        <f t="shared" si="18"/>
        <v>10</v>
      </c>
    </row>
    <row r="183" spans="1:19">
      <c r="A183" s="4">
        <f t="shared" si="20"/>
        <v>18</v>
      </c>
      <c r="B183" s="5" t="s">
        <v>44</v>
      </c>
      <c r="C183" s="6">
        <v>37564</v>
      </c>
      <c r="D183" s="5" t="s">
        <v>41</v>
      </c>
      <c r="E183" s="5">
        <v>902388223</v>
      </c>
      <c r="F183" s="5" t="s">
        <v>43</v>
      </c>
      <c r="G183" s="7"/>
      <c r="H183" s="4">
        <v>2</v>
      </c>
      <c r="I183" s="7" t="s">
        <v>26</v>
      </c>
      <c r="J183" s="8">
        <v>4.3</v>
      </c>
      <c r="K183" s="4" t="str">
        <f t="shared" si="16"/>
        <v/>
      </c>
      <c r="L183" s="16" t="str">
        <f t="shared" si="17"/>
        <v/>
      </c>
      <c r="M183" s="4"/>
      <c r="N183" s="16" t="str">
        <f t="shared" si="21"/>
        <v/>
      </c>
      <c r="O183" s="8"/>
      <c r="P183" s="17"/>
      <c r="Q183" s="8"/>
      <c r="R183" s="5"/>
      <c r="S183" t="str">
        <f t="shared" si="18"/>
        <v>10</v>
      </c>
    </row>
    <row r="184" spans="1:19">
      <c r="A184" s="4">
        <f t="shared" si="20"/>
        <v>19</v>
      </c>
      <c r="B184" s="5" t="s">
        <v>45</v>
      </c>
      <c r="C184" s="6">
        <v>37479</v>
      </c>
      <c r="D184" s="5" t="s">
        <v>41</v>
      </c>
      <c r="E184" s="5">
        <v>938770136</v>
      </c>
      <c r="F184" s="5" t="s">
        <v>43</v>
      </c>
      <c r="G184" s="7"/>
      <c r="H184" s="4">
        <v>2</v>
      </c>
      <c r="I184" s="7" t="s">
        <v>24</v>
      </c>
      <c r="J184" s="8">
        <v>4.0999999999999996</v>
      </c>
      <c r="K184" s="4" t="str">
        <f t="shared" si="16"/>
        <v/>
      </c>
      <c r="L184" s="16" t="str">
        <f t="shared" si="17"/>
        <v/>
      </c>
      <c r="M184" s="4"/>
      <c r="N184" s="16" t="str">
        <f t="shared" si="21"/>
        <v/>
      </c>
      <c r="O184" s="8"/>
      <c r="P184" s="17"/>
      <c r="Q184" s="8"/>
      <c r="R184" s="5"/>
      <c r="S184" t="str">
        <f t="shared" si="18"/>
        <v>10</v>
      </c>
    </row>
    <row r="185" spans="1:19">
      <c r="A185" s="4">
        <f t="shared" si="20"/>
        <v>19</v>
      </c>
      <c r="B185" s="5" t="s">
        <v>45</v>
      </c>
      <c r="C185" s="6">
        <v>37479</v>
      </c>
      <c r="D185" s="5" t="s">
        <v>41</v>
      </c>
      <c r="E185" s="5">
        <v>938770136</v>
      </c>
      <c r="F185" s="5" t="s">
        <v>43</v>
      </c>
      <c r="G185" s="7"/>
      <c r="H185" s="4">
        <v>3</v>
      </c>
      <c r="I185" s="7" t="s">
        <v>25</v>
      </c>
      <c r="J185" s="8">
        <v>4.3</v>
      </c>
      <c r="K185" s="4" t="str">
        <f t="shared" si="16"/>
        <v/>
      </c>
      <c r="L185" s="16" t="str">
        <f t="shared" si="17"/>
        <v/>
      </c>
      <c r="M185" s="4"/>
      <c r="N185" s="16" t="str">
        <f t="shared" si="21"/>
        <v/>
      </c>
      <c r="O185" s="8"/>
      <c r="P185" s="17"/>
      <c r="Q185" s="8"/>
      <c r="R185" s="5"/>
      <c r="S185" t="str">
        <f t="shared" si="18"/>
        <v>10</v>
      </c>
    </row>
    <row r="186" spans="1:19">
      <c r="A186" s="4">
        <f t="shared" ref="A186:A217" si="22">IF(B186=B185,A185,A185+1)</f>
        <v>19</v>
      </c>
      <c r="B186" s="5" t="s">
        <v>45</v>
      </c>
      <c r="C186" s="6">
        <v>37479</v>
      </c>
      <c r="D186" s="5" t="s">
        <v>41</v>
      </c>
      <c r="E186" s="5">
        <v>938770136</v>
      </c>
      <c r="F186" s="5" t="s">
        <v>43</v>
      </c>
      <c r="G186" s="7"/>
      <c r="H186" s="4">
        <v>5</v>
      </c>
      <c r="I186" s="7" t="s">
        <v>31</v>
      </c>
      <c r="J186" s="8">
        <v>4.3</v>
      </c>
      <c r="K186" s="4" t="str">
        <f t="shared" si="16"/>
        <v/>
      </c>
      <c r="L186" s="16" t="str">
        <f t="shared" si="17"/>
        <v/>
      </c>
      <c r="M186" s="4"/>
      <c r="N186" s="16" t="str">
        <f t="shared" si="21"/>
        <v/>
      </c>
      <c r="O186" s="8"/>
      <c r="P186" s="17"/>
      <c r="Q186" s="8"/>
      <c r="R186" s="5"/>
      <c r="S186" t="str">
        <f t="shared" si="18"/>
        <v>10</v>
      </c>
    </row>
    <row r="187" spans="1:19">
      <c r="A187" s="4">
        <f t="shared" si="22"/>
        <v>19</v>
      </c>
      <c r="B187" s="5" t="s">
        <v>45</v>
      </c>
      <c r="C187" s="6">
        <v>37479</v>
      </c>
      <c r="D187" s="5" t="s">
        <v>41</v>
      </c>
      <c r="E187" s="5">
        <v>938770136</v>
      </c>
      <c r="F187" s="5" t="s">
        <v>43</v>
      </c>
      <c r="G187" s="7"/>
      <c r="H187" s="4">
        <v>6</v>
      </c>
      <c r="I187" s="7" t="s">
        <v>27</v>
      </c>
      <c r="J187" s="8">
        <v>3.7</v>
      </c>
      <c r="K187" s="4" t="str">
        <f t="shared" si="16"/>
        <v/>
      </c>
      <c r="L187" s="16" t="str">
        <f t="shared" si="17"/>
        <v/>
      </c>
      <c r="M187" s="4"/>
      <c r="N187" s="16" t="str">
        <f t="shared" si="21"/>
        <v/>
      </c>
      <c r="O187" s="8"/>
      <c r="P187" s="17"/>
      <c r="Q187" s="8"/>
      <c r="R187" s="5"/>
      <c r="S187" t="str">
        <f t="shared" si="18"/>
        <v>10</v>
      </c>
    </row>
    <row r="188" spans="1:19">
      <c r="A188" s="4">
        <f t="shared" si="22"/>
        <v>19</v>
      </c>
      <c r="B188" s="5" t="s">
        <v>45</v>
      </c>
      <c r="C188" s="6">
        <v>37479</v>
      </c>
      <c r="D188" s="5" t="s">
        <v>41</v>
      </c>
      <c r="E188" s="5">
        <v>938770136</v>
      </c>
      <c r="F188" s="5" t="s">
        <v>43</v>
      </c>
      <c r="G188" s="7"/>
      <c r="H188" s="4">
        <v>7</v>
      </c>
      <c r="I188" s="7" t="s">
        <v>32</v>
      </c>
      <c r="J188" s="8">
        <v>3.6</v>
      </c>
      <c r="K188" s="4" t="str">
        <f t="shared" si="16"/>
        <v/>
      </c>
      <c r="L188" s="16" t="str">
        <f t="shared" si="17"/>
        <v/>
      </c>
      <c r="M188" s="4"/>
      <c r="N188" s="16" t="str">
        <f t="shared" si="21"/>
        <v/>
      </c>
      <c r="O188" s="8"/>
      <c r="P188" s="17"/>
      <c r="Q188" s="8"/>
      <c r="R188" s="5"/>
      <c r="S188" t="str">
        <f t="shared" si="18"/>
        <v>10</v>
      </c>
    </row>
    <row r="189" spans="1:19">
      <c r="A189" s="4">
        <f t="shared" si="22"/>
        <v>20</v>
      </c>
      <c r="B189" s="5" t="s">
        <v>46</v>
      </c>
      <c r="C189" s="5" t="s">
        <v>47</v>
      </c>
      <c r="D189" s="5" t="s">
        <v>21</v>
      </c>
      <c r="E189" s="5">
        <v>907153258</v>
      </c>
      <c r="F189" s="5" t="s">
        <v>48</v>
      </c>
      <c r="G189" s="7"/>
      <c r="H189" s="4">
        <v>1</v>
      </c>
      <c r="I189" s="7" t="s">
        <v>25</v>
      </c>
      <c r="J189" s="8">
        <v>4.8</v>
      </c>
      <c r="K189" s="4" t="str">
        <f t="shared" si="16"/>
        <v/>
      </c>
      <c r="L189" s="16" t="str">
        <f t="shared" si="17"/>
        <v/>
      </c>
      <c r="M189" s="4"/>
      <c r="N189" s="16" t="str">
        <f t="shared" si="21"/>
        <v/>
      </c>
      <c r="O189" s="8"/>
      <c r="P189" s="17">
        <v>6.1</v>
      </c>
      <c r="Q189" s="8"/>
      <c r="R189" s="5"/>
      <c r="S189" t="str">
        <f t="shared" si="18"/>
        <v>10</v>
      </c>
    </row>
    <row r="190" spans="1:19">
      <c r="A190" s="4">
        <f t="shared" si="22"/>
        <v>21</v>
      </c>
      <c r="B190" s="5" t="s">
        <v>49</v>
      </c>
      <c r="C190" s="5" t="s">
        <v>50</v>
      </c>
      <c r="D190" s="5" t="s">
        <v>21</v>
      </c>
      <c r="E190" s="5">
        <v>938282461</v>
      </c>
      <c r="F190" s="5" t="s">
        <v>48</v>
      </c>
      <c r="G190" s="7"/>
      <c r="H190" s="4">
        <v>2</v>
      </c>
      <c r="I190" s="7" t="s">
        <v>24</v>
      </c>
      <c r="J190" s="8">
        <v>4</v>
      </c>
      <c r="K190" s="4" t="str">
        <f t="shared" si="16"/>
        <v/>
      </c>
      <c r="L190" s="16" t="str">
        <f t="shared" si="17"/>
        <v/>
      </c>
      <c r="M190" s="4"/>
      <c r="N190" s="16" t="str">
        <f t="shared" si="21"/>
        <v/>
      </c>
      <c r="O190" s="8"/>
      <c r="P190" s="17"/>
      <c r="Q190" s="8"/>
      <c r="R190" s="5"/>
      <c r="S190" t="str">
        <f t="shared" si="18"/>
        <v>10</v>
      </c>
    </row>
    <row r="191" spans="1:19">
      <c r="A191" s="4">
        <f t="shared" si="22"/>
        <v>21</v>
      </c>
      <c r="B191" s="5" t="s">
        <v>49</v>
      </c>
      <c r="C191" s="5" t="s">
        <v>50</v>
      </c>
      <c r="D191" s="5" t="s">
        <v>21</v>
      </c>
      <c r="E191" s="5">
        <v>938282461</v>
      </c>
      <c r="F191" s="5" t="s">
        <v>48</v>
      </c>
      <c r="G191" s="7"/>
      <c r="H191" s="4">
        <v>3</v>
      </c>
      <c r="I191" s="7" t="s">
        <v>25</v>
      </c>
      <c r="J191" s="8">
        <v>4.4000000000000004</v>
      </c>
      <c r="K191" s="4" t="str">
        <f t="shared" si="16"/>
        <v/>
      </c>
      <c r="L191" s="16" t="str">
        <f t="shared" si="17"/>
        <v/>
      </c>
      <c r="M191" s="4"/>
      <c r="N191" s="16" t="str">
        <f t="shared" si="21"/>
        <v/>
      </c>
      <c r="O191" s="8"/>
      <c r="P191" s="17"/>
      <c r="Q191" s="8"/>
      <c r="R191" s="5"/>
      <c r="S191" t="str">
        <f t="shared" si="18"/>
        <v>10</v>
      </c>
    </row>
    <row r="192" spans="1:19">
      <c r="A192" s="4">
        <f t="shared" si="22"/>
        <v>21</v>
      </c>
      <c r="B192" s="5" t="s">
        <v>49</v>
      </c>
      <c r="C192" s="5" t="s">
        <v>50</v>
      </c>
      <c r="D192" s="5" t="s">
        <v>21</v>
      </c>
      <c r="E192" s="5">
        <v>938282461</v>
      </c>
      <c r="F192" s="5" t="s">
        <v>48</v>
      </c>
      <c r="G192" s="7"/>
      <c r="H192" s="4">
        <v>5</v>
      </c>
      <c r="I192" s="7" t="s">
        <v>32</v>
      </c>
      <c r="J192" s="8">
        <v>4.5</v>
      </c>
      <c r="K192" s="4" t="str">
        <f t="shared" si="16"/>
        <v/>
      </c>
      <c r="L192" s="16" t="str">
        <f t="shared" si="17"/>
        <v/>
      </c>
      <c r="M192" s="4"/>
      <c r="N192" s="16" t="str">
        <f t="shared" si="21"/>
        <v/>
      </c>
      <c r="O192" s="8"/>
      <c r="P192" s="17"/>
      <c r="Q192" s="8"/>
      <c r="R192" s="5"/>
      <c r="S192" t="str">
        <f t="shared" si="18"/>
        <v>10</v>
      </c>
    </row>
    <row r="193" spans="1:19">
      <c r="A193" s="4">
        <f t="shared" si="22"/>
        <v>22</v>
      </c>
      <c r="B193" s="5" t="s">
        <v>51</v>
      </c>
      <c r="C193" s="6">
        <v>36988</v>
      </c>
      <c r="D193" s="5" t="s">
        <v>21</v>
      </c>
      <c r="E193" s="5">
        <v>1214780348</v>
      </c>
      <c r="F193" s="5" t="s">
        <v>48</v>
      </c>
      <c r="G193" s="7"/>
      <c r="H193" s="4">
        <v>2</v>
      </c>
      <c r="I193" s="7" t="s">
        <v>25</v>
      </c>
      <c r="J193" s="8">
        <v>4.9000000000000004</v>
      </c>
      <c r="K193" s="4" t="str">
        <f t="shared" si="16"/>
        <v/>
      </c>
      <c r="L193" s="16" t="str">
        <f t="shared" si="17"/>
        <v/>
      </c>
      <c r="M193" s="4"/>
      <c r="N193" s="16" t="str">
        <f t="shared" si="21"/>
        <v/>
      </c>
      <c r="O193" s="8"/>
      <c r="P193" s="17"/>
      <c r="Q193" s="8"/>
      <c r="R193" s="5"/>
      <c r="S193" t="str">
        <f t="shared" si="18"/>
        <v>10</v>
      </c>
    </row>
    <row r="194" spans="1:19">
      <c r="A194" s="4">
        <f t="shared" si="22"/>
        <v>22</v>
      </c>
      <c r="B194" s="5" t="s">
        <v>51</v>
      </c>
      <c r="C194" s="6">
        <v>36988</v>
      </c>
      <c r="D194" s="5" t="s">
        <v>21</v>
      </c>
      <c r="E194" s="5">
        <v>1214780348</v>
      </c>
      <c r="F194" s="5" t="s">
        <v>48</v>
      </c>
      <c r="G194" s="7"/>
      <c r="H194" s="4">
        <v>4</v>
      </c>
      <c r="I194" s="7" t="s">
        <v>30</v>
      </c>
      <c r="J194" s="8">
        <v>4.9000000000000004</v>
      </c>
      <c r="K194" s="4" t="str">
        <f t="shared" si="16"/>
        <v/>
      </c>
      <c r="L194" s="16" t="str">
        <f t="shared" si="17"/>
        <v>TC</v>
      </c>
      <c r="M194" s="4"/>
      <c r="N194" s="16" t="str">
        <f t="shared" si="21"/>
        <v/>
      </c>
      <c r="O194" s="8"/>
      <c r="P194" s="17"/>
      <c r="Q194" s="8"/>
      <c r="R194" s="5"/>
      <c r="S194" t="str">
        <f t="shared" si="18"/>
        <v>10</v>
      </c>
    </row>
    <row r="195" spans="1:19">
      <c r="A195" s="4">
        <f t="shared" si="22"/>
        <v>22</v>
      </c>
      <c r="B195" s="5" t="s">
        <v>51</v>
      </c>
      <c r="C195" s="6">
        <v>36988</v>
      </c>
      <c r="D195" s="5" t="s">
        <v>21</v>
      </c>
      <c r="E195" s="5">
        <v>1214780348</v>
      </c>
      <c r="F195" s="5" t="s">
        <v>48</v>
      </c>
      <c r="G195" s="7"/>
      <c r="H195" s="4">
        <v>5</v>
      </c>
      <c r="I195" s="7" t="s">
        <v>31</v>
      </c>
      <c r="J195" s="8">
        <v>3.8</v>
      </c>
      <c r="K195" s="4" t="str">
        <f t="shared" si="16"/>
        <v/>
      </c>
      <c r="L195" s="16" t="str">
        <f t="shared" si="17"/>
        <v/>
      </c>
      <c r="M195" s="4"/>
      <c r="N195" s="16" t="str">
        <f t="shared" si="21"/>
        <v/>
      </c>
      <c r="O195" s="8"/>
      <c r="P195" s="17"/>
      <c r="Q195" s="8"/>
      <c r="R195" s="5"/>
      <c r="S195" t="str">
        <f t="shared" si="18"/>
        <v>10</v>
      </c>
    </row>
    <row r="196" spans="1:19">
      <c r="A196" s="4">
        <f t="shared" si="22"/>
        <v>22</v>
      </c>
      <c r="B196" s="5" t="s">
        <v>51</v>
      </c>
      <c r="C196" s="6">
        <v>36988</v>
      </c>
      <c r="D196" s="5" t="s">
        <v>21</v>
      </c>
      <c r="E196" s="5">
        <v>1214780348</v>
      </c>
      <c r="F196" s="5" t="s">
        <v>48</v>
      </c>
      <c r="G196" s="7"/>
      <c r="H196" s="4">
        <v>7</v>
      </c>
      <c r="I196" s="7" t="s">
        <v>32</v>
      </c>
      <c r="J196" s="8">
        <v>4.3</v>
      </c>
      <c r="K196" s="4" t="str">
        <f t="shared" si="16"/>
        <v/>
      </c>
      <c r="L196" s="16" t="str">
        <f t="shared" si="17"/>
        <v/>
      </c>
      <c r="M196" s="4"/>
      <c r="N196" s="16" t="str">
        <f t="shared" si="21"/>
        <v/>
      </c>
      <c r="O196" s="8"/>
      <c r="P196" s="17"/>
      <c r="Q196" s="8"/>
      <c r="R196" s="5"/>
      <c r="S196" t="str">
        <f t="shared" si="18"/>
        <v>10</v>
      </c>
    </row>
    <row r="197" spans="1:19">
      <c r="A197" s="4">
        <f t="shared" si="22"/>
        <v>23</v>
      </c>
      <c r="B197" s="5" t="s">
        <v>55</v>
      </c>
      <c r="C197" s="6">
        <v>37294</v>
      </c>
      <c r="D197" s="5" t="s">
        <v>41</v>
      </c>
      <c r="E197" s="5">
        <v>937334213</v>
      </c>
      <c r="F197" s="5" t="s">
        <v>56</v>
      </c>
      <c r="G197" s="7"/>
      <c r="H197" s="4">
        <v>1</v>
      </c>
      <c r="I197" s="7" t="s">
        <v>23</v>
      </c>
      <c r="J197" s="8">
        <v>4.5999999999999996</v>
      </c>
      <c r="K197" s="4" t="str">
        <f t="shared" si="16"/>
        <v/>
      </c>
      <c r="L197" s="16" t="str">
        <f t="shared" si="17"/>
        <v/>
      </c>
      <c r="M197" s="4"/>
      <c r="N197" s="16" t="str">
        <f t="shared" si="21"/>
        <v/>
      </c>
      <c r="O197" s="8"/>
      <c r="P197" s="17">
        <v>5.8</v>
      </c>
      <c r="Q197" s="8"/>
      <c r="R197" s="5"/>
      <c r="S197" t="str">
        <f t="shared" si="18"/>
        <v>10</v>
      </c>
    </row>
    <row r="198" spans="1:19">
      <c r="A198" s="4">
        <f t="shared" si="22"/>
        <v>23</v>
      </c>
      <c r="B198" s="5" t="s">
        <v>55</v>
      </c>
      <c r="C198" s="6">
        <v>37294</v>
      </c>
      <c r="D198" s="5" t="s">
        <v>41</v>
      </c>
      <c r="E198" s="5">
        <v>937334213</v>
      </c>
      <c r="F198" s="5" t="s">
        <v>56</v>
      </c>
      <c r="G198" s="7"/>
      <c r="H198" s="4">
        <v>2</v>
      </c>
      <c r="I198" s="7" t="s">
        <v>25</v>
      </c>
      <c r="J198" s="8">
        <v>4.2</v>
      </c>
      <c r="K198" s="4" t="str">
        <f t="shared" ref="K198:K261" si="23">IF(J198&lt;3.5,"BB","")</f>
        <v/>
      </c>
      <c r="L198" s="16" t="str">
        <f t="shared" ref="L198:L261" si="24">IF(AND(OR(I198="Toán",I198="Ngữ Văn"),J198&gt;=3.5,COUNTIFS($B$6:$B$305,B198,$I$6:$I$305,"Toán")+COUNTIFS($B$6:$B$305,B198,$I$6:$I$305,"Ngữ văn")=2),"TC","")</f>
        <v/>
      </c>
      <c r="M198" s="4"/>
      <c r="N198" s="16" t="str">
        <f t="shared" si="21"/>
        <v/>
      </c>
      <c r="O198" s="8"/>
      <c r="P198" s="17"/>
      <c r="Q198" s="8"/>
      <c r="R198" s="5"/>
      <c r="S198" t="str">
        <f t="shared" si="18"/>
        <v>10</v>
      </c>
    </row>
    <row r="199" spans="1:19">
      <c r="A199" s="4">
        <f t="shared" si="22"/>
        <v>24</v>
      </c>
      <c r="B199" s="5" t="s">
        <v>57</v>
      </c>
      <c r="C199" s="6">
        <v>37227</v>
      </c>
      <c r="D199" s="5" t="s">
        <v>21</v>
      </c>
      <c r="E199" s="5">
        <v>908115420</v>
      </c>
      <c r="F199" s="5" t="s">
        <v>56</v>
      </c>
      <c r="G199" s="7"/>
      <c r="H199" s="4">
        <v>1</v>
      </c>
      <c r="I199" s="7" t="s">
        <v>23</v>
      </c>
      <c r="J199" s="8">
        <v>3.7</v>
      </c>
      <c r="K199" s="4" t="str">
        <f t="shared" si="23"/>
        <v/>
      </c>
      <c r="L199" s="16" t="str">
        <f t="shared" si="24"/>
        <v>TC</v>
      </c>
      <c r="M199" s="4"/>
      <c r="N199" s="16" t="str">
        <f t="shared" si="21"/>
        <v/>
      </c>
      <c r="O199" s="8"/>
      <c r="P199" s="17">
        <v>5</v>
      </c>
      <c r="Q199" s="8"/>
      <c r="R199" s="5"/>
      <c r="S199" t="str">
        <f t="shared" ref="S199:S262" si="25">LEFT(F199,2)</f>
        <v>10</v>
      </c>
    </row>
    <row r="200" spans="1:19">
      <c r="A200" s="4">
        <f t="shared" si="22"/>
        <v>24</v>
      </c>
      <c r="B200" s="5" t="s">
        <v>57</v>
      </c>
      <c r="C200" s="6">
        <v>37227</v>
      </c>
      <c r="D200" s="5" t="s">
        <v>21</v>
      </c>
      <c r="E200" s="5">
        <v>908115420</v>
      </c>
      <c r="F200" s="5" t="s">
        <v>56</v>
      </c>
      <c r="G200" s="7"/>
      <c r="H200" s="4">
        <v>2</v>
      </c>
      <c r="I200" s="7" t="s">
        <v>25</v>
      </c>
      <c r="J200" s="8">
        <v>3.7</v>
      </c>
      <c r="K200" s="4" t="str">
        <f t="shared" si="23"/>
        <v/>
      </c>
      <c r="L200" s="16" t="str">
        <f t="shared" si="24"/>
        <v/>
      </c>
      <c r="M200" s="4"/>
      <c r="N200" s="16" t="str">
        <f t="shared" si="21"/>
        <v/>
      </c>
      <c r="O200" s="8"/>
      <c r="P200" s="17"/>
      <c r="Q200" s="8"/>
      <c r="R200" s="5"/>
      <c r="S200" t="str">
        <f t="shared" si="25"/>
        <v>10</v>
      </c>
    </row>
    <row r="201" spans="1:19">
      <c r="A201" s="4">
        <f t="shared" si="22"/>
        <v>24</v>
      </c>
      <c r="B201" s="5" t="s">
        <v>57</v>
      </c>
      <c r="C201" s="6">
        <v>37227</v>
      </c>
      <c r="D201" s="5" t="s">
        <v>21</v>
      </c>
      <c r="E201" s="5">
        <v>908115420</v>
      </c>
      <c r="F201" s="5" t="s">
        <v>56</v>
      </c>
      <c r="G201" s="7"/>
      <c r="H201" s="4">
        <v>3</v>
      </c>
      <c r="I201" s="7" t="s">
        <v>54</v>
      </c>
      <c r="J201" s="8">
        <v>3.8</v>
      </c>
      <c r="K201" s="4" t="str">
        <f t="shared" si="23"/>
        <v/>
      </c>
      <c r="L201" s="16" t="str">
        <f t="shared" si="24"/>
        <v/>
      </c>
      <c r="M201" s="4"/>
      <c r="N201" s="16" t="str">
        <f t="shared" si="21"/>
        <v/>
      </c>
      <c r="O201" s="8"/>
      <c r="P201" s="17"/>
      <c r="Q201" s="8"/>
      <c r="R201" s="5"/>
      <c r="S201" t="str">
        <f t="shared" si="25"/>
        <v>10</v>
      </c>
    </row>
    <row r="202" spans="1:19">
      <c r="A202" s="4">
        <f t="shared" si="22"/>
        <v>24</v>
      </c>
      <c r="B202" s="5" t="s">
        <v>57</v>
      </c>
      <c r="C202" s="6">
        <v>37227</v>
      </c>
      <c r="D202" s="5" t="s">
        <v>21</v>
      </c>
      <c r="E202" s="5">
        <v>908115420</v>
      </c>
      <c r="F202" s="5" t="s">
        <v>56</v>
      </c>
      <c r="G202" s="7"/>
      <c r="H202" s="4">
        <v>6</v>
      </c>
      <c r="I202" s="7" t="s">
        <v>32</v>
      </c>
      <c r="J202" s="8">
        <v>4.8</v>
      </c>
      <c r="K202" s="4" t="str">
        <f t="shared" si="23"/>
        <v/>
      </c>
      <c r="L202" s="16" t="str">
        <f t="shared" si="24"/>
        <v/>
      </c>
      <c r="M202" s="4"/>
      <c r="N202" s="16" t="str">
        <f t="shared" si="21"/>
        <v/>
      </c>
      <c r="O202" s="8"/>
      <c r="P202" s="17"/>
      <c r="Q202" s="8"/>
      <c r="R202" s="5"/>
      <c r="S202" t="str">
        <f t="shared" si="25"/>
        <v>10</v>
      </c>
    </row>
    <row r="203" spans="1:19">
      <c r="A203" s="4">
        <f t="shared" si="22"/>
        <v>25</v>
      </c>
      <c r="B203" s="5" t="s">
        <v>58</v>
      </c>
      <c r="C203" s="5" t="s">
        <v>59</v>
      </c>
      <c r="D203" s="5" t="s">
        <v>21</v>
      </c>
      <c r="E203" s="5">
        <v>1696517618</v>
      </c>
      <c r="F203" s="5" t="s">
        <v>56</v>
      </c>
      <c r="G203" s="7"/>
      <c r="H203" s="4">
        <v>2</v>
      </c>
      <c r="I203" s="7" t="s">
        <v>25</v>
      </c>
      <c r="J203" s="8">
        <v>4.3</v>
      </c>
      <c r="K203" s="4" t="str">
        <f t="shared" si="23"/>
        <v/>
      </c>
      <c r="L203" s="16" t="str">
        <f t="shared" si="24"/>
        <v/>
      </c>
      <c r="M203" s="4"/>
      <c r="N203" s="16" t="str">
        <f t="shared" si="21"/>
        <v/>
      </c>
      <c r="O203" s="8"/>
      <c r="P203" s="17"/>
      <c r="Q203" s="8"/>
      <c r="R203" s="5"/>
      <c r="S203" t="str">
        <f t="shared" si="25"/>
        <v>10</v>
      </c>
    </row>
    <row r="204" spans="1:19">
      <c r="A204" s="4">
        <f t="shared" si="22"/>
        <v>25</v>
      </c>
      <c r="B204" s="5" t="s">
        <v>58</v>
      </c>
      <c r="C204" s="5" t="s">
        <v>59</v>
      </c>
      <c r="D204" s="5" t="s">
        <v>21</v>
      </c>
      <c r="E204" s="5">
        <v>1696517618</v>
      </c>
      <c r="F204" s="5" t="s">
        <v>56</v>
      </c>
      <c r="G204" s="7"/>
      <c r="H204" s="4">
        <v>3</v>
      </c>
      <c r="I204" s="7" t="s">
        <v>31</v>
      </c>
      <c r="J204" s="8">
        <v>4.8</v>
      </c>
      <c r="K204" s="4" t="str">
        <f t="shared" si="23"/>
        <v/>
      </c>
      <c r="L204" s="16" t="str">
        <f t="shared" si="24"/>
        <v/>
      </c>
      <c r="M204" s="4"/>
      <c r="N204" s="16" t="str">
        <f t="shared" si="21"/>
        <v/>
      </c>
      <c r="O204" s="8"/>
      <c r="P204" s="17"/>
      <c r="Q204" s="8"/>
      <c r="R204" s="5"/>
      <c r="S204" t="str">
        <f t="shared" si="25"/>
        <v>10</v>
      </c>
    </row>
    <row r="205" spans="1:19">
      <c r="A205" s="4">
        <f t="shared" si="22"/>
        <v>25</v>
      </c>
      <c r="B205" s="5" t="s">
        <v>58</v>
      </c>
      <c r="C205" s="5" t="s">
        <v>59</v>
      </c>
      <c r="D205" s="5" t="s">
        <v>21</v>
      </c>
      <c r="E205" s="5">
        <v>1696517618</v>
      </c>
      <c r="F205" s="5" t="s">
        <v>56</v>
      </c>
      <c r="G205" s="7"/>
      <c r="H205" s="4">
        <v>4</v>
      </c>
      <c r="I205" s="7" t="s">
        <v>32</v>
      </c>
      <c r="J205" s="8">
        <v>4.7</v>
      </c>
      <c r="K205" s="4" t="str">
        <f t="shared" si="23"/>
        <v/>
      </c>
      <c r="L205" s="16" t="str">
        <f t="shared" si="24"/>
        <v/>
      </c>
      <c r="M205" s="4"/>
      <c r="N205" s="16" t="str">
        <f t="shared" si="21"/>
        <v/>
      </c>
      <c r="O205" s="8"/>
      <c r="P205" s="17"/>
      <c r="Q205" s="8"/>
      <c r="R205" s="5"/>
      <c r="S205" t="str">
        <f t="shared" si="25"/>
        <v>10</v>
      </c>
    </row>
    <row r="206" spans="1:19">
      <c r="A206" s="4">
        <f t="shared" si="22"/>
        <v>26</v>
      </c>
      <c r="B206" s="5" t="s">
        <v>60</v>
      </c>
      <c r="C206" s="5" t="s">
        <v>61</v>
      </c>
      <c r="D206" s="5" t="s">
        <v>21</v>
      </c>
      <c r="E206" s="5">
        <v>1678180747</v>
      </c>
      <c r="F206" s="5" t="s">
        <v>62</v>
      </c>
      <c r="G206" s="7"/>
      <c r="H206" s="4">
        <v>6</v>
      </c>
      <c r="I206" s="7" t="s">
        <v>27</v>
      </c>
      <c r="J206" s="8">
        <v>3.6</v>
      </c>
      <c r="K206" s="4" t="str">
        <f t="shared" si="23"/>
        <v/>
      </c>
      <c r="L206" s="16" t="str">
        <f t="shared" si="24"/>
        <v/>
      </c>
      <c r="M206" s="4"/>
      <c r="N206" s="16" t="str">
        <f t="shared" ref="N206:N237" si="26">IF(K206="BB",IF(M206="x","","Thiếu"),"")</f>
        <v/>
      </c>
      <c r="O206" s="8"/>
      <c r="P206" s="17"/>
      <c r="Q206" s="8"/>
      <c r="R206" s="5"/>
      <c r="S206" t="str">
        <f t="shared" si="25"/>
        <v>10</v>
      </c>
    </row>
    <row r="207" spans="1:19">
      <c r="A207" s="4">
        <f t="shared" si="22"/>
        <v>26</v>
      </c>
      <c r="B207" s="5" t="s">
        <v>60</v>
      </c>
      <c r="C207" s="5" t="s">
        <v>61</v>
      </c>
      <c r="D207" s="5" t="s">
        <v>21</v>
      </c>
      <c r="E207" s="5">
        <v>1678180747</v>
      </c>
      <c r="F207" s="5" t="s">
        <v>62</v>
      </c>
      <c r="G207" s="7"/>
      <c r="H207" s="4">
        <v>7</v>
      </c>
      <c r="I207" s="7" t="s">
        <v>36</v>
      </c>
      <c r="J207" s="8">
        <v>4.9000000000000004</v>
      </c>
      <c r="K207" s="4" t="str">
        <f t="shared" si="23"/>
        <v/>
      </c>
      <c r="L207" s="16" t="str">
        <f t="shared" si="24"/>
        <v/>
      </c>
      <c r="M207" s="4"/>
      <c r="N207" s="16" t="str">
        <f t="shared" si="26"/>
        <v/>
      </c>
      <c r="O207" s="8"/>
      <c r="P207" s="17"/>
      <c r="Q207" s="8"/>
      <c r="R207" s="5"/>
      <c r="S207" t="str">
        <f t="shared" si="25"/>
        <v>10</v>
      </c>
    </row>
    <row r="208" spans="1:19">
      <c r="A208" s="4">
        <f t="shared" si="22"/>
        <v>27</v>
      </c>
      <c r="B208" s="5" t="s">
        <v>63</v>
      </c>
      <c r="C208" s="5" t="s">
        <v>64</v>
      </c>
      <c r="D208" s="5" t="s">
        <v>21</v>
      </c>
      <c r="E208" s="5">
        <v>1217899708</v>
      </c>
      <c r="F208" s="5" t="s">
        <v>62</v>
      </c>
      <c r="G208" s="7"/>
      <c r="H208" s="4">
        <v>3</v>
      </c>
      <c r="I208" s="7" t="s">
        <v>25</v>
      </c>
      <c r="J208" s="8">
        <v>3.5</v>
      </c>
      <c r="K208" s="4" t="str">
        <f t="shared" si="23"/>
        <v/>
      </c>
      <c r="L208" s="16" t="str">
        <f t="shared" si="24"/>
        <v/>
      </c>
      <c r="M208" s="4"/>
      <c r="N208" s="16" t="str">
        <f t="shared" si="26"/>
        <v/>
      </c>
      <c r="O208" s="8"/>
      <c r="P208" s="17"/>
      <c r="Q208" s="8"/>
      <c r="R208" s="5"/>
      <c r="S208" t="str">
        <f t="shared" si="25"/>
        <v>10</v>
      </c>
    </row>
    <row r="209" spans="1:19">
      <c r="A209" s="4">
        <f t="shared" si="22"/>
        <v>27</v>
      </c>
      <c r="B209" s="5" t="s">
        <v>63</v>
      </c>
      <c r="C209" s="5" t="s">
        <v>64</v>
      </c>
      <c r="D209" s="5" t="s">
        <v>21</v>
      </c>
      <c r="E209" s="5">
        <v>1217899708</v>
      </c>
      <c r="F209" s="5" t="s">
        <v>62</v>
      </c>
      <c r="G209" s="7"/>
      <c r="H209" s="4">
        <v>4</v>
      </c>
      <c r="I209" s="7" t="s">
        <v>26</v>
      </c>
      <c r="J209" s="8">
        <v>3.5</v>
      </c>
      <c r="K209" s="4" t="str">
        <f t="shared" si="23"/>
        <v/>
      </c>
      <c r="L209" s="16" t="str">
        <f t="shared" si="24"/>
        <v/>
      </c>
      <c r="M209" s="4"/>
      <c r="N209" s="16" t="str">
        <f t="shared" si="26"/>
        <v/>
      </c>
      <c r="O209" s="8"/>
      <c r="P209" s="17"/>
      <c r="Q209" s="8"/>
      <c r="R209" s="5"/>
      <c r="S209" t="str">
        <f t="shared" si="25"/>
        <v>10</v>
      </c>
    </row>
    <row r="210" spans="1:19">
      <c r="A210" s="4">
        <f t="shared" si="22"/>
        <v>27</v>
      </c>
      <c r="B210" s="5" t="s">
        <v>63</v>
      </c>
      <c r="C210" s="5" t="s">
        <v>64</v>
      </c>
      <c r="D210" s="5" t="s">
        <v>21</v>
      </c>
      <c r="E210" s="5">
        <v>1217899708</v>
      </c>
      <c r="F210" s="5" t="s">
        <v>62</v>
      </c>
      <c r="G210" s="7"/>
      <c r="H210" s="4">
        <v>5</v>
      </c>
      <c r="I210" s="7" t="s">
        <v>30</v>
      </c>
      <c r="J210" s="8">
        <v>3.8</v>
      </c>
      <c r="K210" s="4" t="str">
        <f t="shared" si="23"/>
        <v/>
      </c>
      <c r="L210" s="16" t="str">
        <f t="shared" si="24"/>
        <v>TC</v>
      </c>
      <c r="M210" s="4"/>
      <c r="N210" s="16" t="str">
        <f t="shared" si="26"/>
        <v/>
      </c>
      <c r="O210" s="8"/>
      <c r="P210" s="17"/>
      <c r="Q210" s="8"/>
      <c r="R210" s="5"/>
      <c r="S210" t="str">
        <f t="shared" si="25"/>
        <v>10</v>
      </c>
    </row>
    <row r="211" spans="1:19">
      <c r="A211" s="4">
        <f t="shared" si="22"/>
        <v>28</v>
      </c>
      <c r="B211" s="5" t="s">
        <v>65</v>
      </c>
      <c r="C211" s="5" t="s">
        <v>66</v>
      </c>
      <c r="D211" s="5" t="s">
        <v>41</v>
      </c>
      <c r="E211" s="5">
        <v>907182773</v>
      </c>
      <c r="F211" s="5" t="s">
        <v>67</v>
      </c>
      <c r="G211" s="7"/>
      <c r="H211" s="4">
        <v>1</v>
      </c>
      <c r="I211" s="7" t="s">
        <v>23</v>
      </c>
      <c r="J211" s="8">
        <v>3.7</v>
      </c>
      <c r="K211" s="4" t="str">
        <f t="shared" si="23"/>
        <v/>
      </c>
      <c r="L211" s="16" t="str">
        <f t="shared" si="24"/>
        <v/>
      </c>
      <c r="M211" s="4"/>
      <c r="N211" s="16" t="str">
        <f t="shared" si="26"/>
        <v/>
      </c>
      <c r="O211" s="8"/>
      <c r="P211" s="17">
        <v>6</v>
      </c>
      <c r="Q211" s="8"/>
      <c r="R211" s="5"/>
      <c r="S211" t="str">
        <f t="shared" si="25"/>
        <v>10</v>
      </c>
    </row>
    <row r="212" spans="1:19">
      <c r="A212" s="4">
        <f t="shared" si="22"/>
        <v>29</v>
      </c>
      <c r="B212" s="5" t="s">
        <v>68</v>
      </c>
      <c r="C212" s="5" t="s">
        <v>69</v>
      </c>
      <c r="D212" s="5" t="s">
        <v>21</v>
      </c>
      <c r="E212" s="5">
        <v>909002853</v>
      </c>
      <c r="F212" s="5" t="s">
        <v>67</v>
      </c>
      <c r="G212" s="7"/>
      <c r="H212" s="4">
        <v>1</v>
      </c>
      <c r="I212" s="7" t="s">
        <v>23</v>
      </c>
      <c r="J212" s="8">
        <v>3.6</v>
      </c>
      <c r="K212" s="4" t="str">
        <f t="shared" si="23"/>
        <v/>
      </c>
      <c r="L212" s="16" t="str">
        <f t="shared" si="24"/>
        <v/>
      </c>
      <c r="M212" s="4"/>
      <c r="N212" s="16" t="str">
        <f t="shared" si="26"/>
        <v/>
      </c>
      <c r="O212" s="8"/>
      <c r="P212" s="17">
        <v>5.5</v>
      </c>
      <c r="Q212" s="8"/>
      <c r="R212" s="5"/>
      <c r="S212" t="str">
        <f t="shared" si="25"/>
        <v>10</v>
      </c>
    </row>
    <row r="213" spans="1:19">
      <c r="A213" s="4">
        <f t="shared" si="22"/>
        <v>29</v>
      </c>
      <c r="B213" s="5" t="s">
        <v>68</v>
      </c>
      <c r="C213" s="5" t="s">
        <v>69</v>
      </c>
      <c r="D213" s="5" t="s">
        <v>21</v>
      </c>
      <c r="E213" s="5">
        <v>909002853</v>
      </c>
      <c r="F213" s="5" t="s">
        <v>67</v>
      </c>
      <c r="G213" s="7"/>
      <c r="H213" s="4">
        <v>2</v>
      </c>
      <c r="I213" s="7" t="s">
        <v>26</v>
      </c>
      <c r="J213" s="8">
        <v>3.9</v>
      </c>
      <c r="K213" s="4" t="str">
        <f t="shared" si="23"/>
        <v/>
      </c>
      <c r="L213" s="16" t="str">
        <f t="shared" si="24"/>
        <v/>
      </c>
      <c r="M213" s="4"/>
      <c r="N213" s="16" t="str">
        <f t="shared" si="26"/>
        <v/>
      </c>
      <c r="O213" s="8"/>
      <c r="P213" s="17"/>
      <c r="Q213" s="8"/>
      <c r="R213" s="5"/>
      <c r="S213" t="str">
        <f t="shared" si="25"/>
        <v>10</v>
      </c>
    </row>
    <row r="214" spans="1:19">
      <c r="A214" s="4">
        <f t="shared" si="22"/>
        <v>29</v>
      </c>
      <c r="B214" s="5" t="s">
        <v>68</v>
      </c>
      <c r="C214" s="5" t="s">
        <v>69</v>
      </c>
      <c r="D214" s="5" t="s">
        <v>21</v>
      </c>
      <c r="E214" s="5">
        <v>909002853</v>
      </c>
      <c r="F214" s="5" t="s">
        <v>67</v>
      </c>
      <c r="G214" s="7"/>
      <c r="H214" s="4">
        <v>4</v>
      </c>
      <c r="I214" s="7" t="s">
        <v>32</v>
      </c>
      <c r="J214" s="8">
        <v>4.9000000000000004</v>
      </c>
      <c r="K214" s="4" t="str">
        <f t="shared" si="23"/>
        <v/>
      </c>
      <c r="L214" s="16" t="str">
        <f t="shared" si="24"/>
        <v/>
      </c>
      <c r="M214" s="4"/>
      <c r="N214" s="16" t="str">
        <f t="shared" si="26"/>
        <v/>
      </c>
      <c r="O214" s="8"/>
      <c r="P214" s="17"/>
      <c r="Q214" s="8"/>
      <c r="R214" s="5"/>
      <c r="S214" t="str">
        <f t="shared" si="25"/>
        <v>10</v>
      </c>
    </row>
    <row r="215" spans="1:19">
      <c r="A215" s="4">
        <f t="shared" si="22"/>
        <v>30</v>
      </c>
      <c r="B215" s="5" t="s">
        <v>70</v>
      </c>
      <c r="C215" s="5" t="s">
        <v>71</v>
      </c>
      <c r="D215" s="5" t="s">
        <v>41</v>
      </c>
      <c r="E215" s="5">
        <v>938446432</v>
      </c>
      <c r="F215" s="5" t="s">
        <v>67</v>
      </c>
      <c r="G215" s="7"/>
      <c r="H215" s="4">
        <v>2</v>
      </c>
      <c r="I215" s="7" t="s">
        <v>27</v>
      </c>
      <c r="J215" s="8">
        <v>3.5</v>
      </c>
      <c r="K215" s="4" t="str">
        <f t="shared" si="23"/>
        <v/>
      </c>
      <c r="L215" s="16" t="str">
        <f t="shared" si="24"/>
        <v/>
      </c>
      <c r="M215" s="4"/>
      <c r="N215" s="16" t="str">
        <f t="shared" si="26"/>
        <v/>
      </c>
      <c r="O215" s="8"/>
      <c r="P215" s="17"/>
      <c r="Q215" s="8"/>
      <c r="R215" s="5"/>
      <c r="S215" t="str">
        <f t="shared" si="25"/>
        <v>10</v>
      </c>
    </row>
    <row r="216" spans="1:19">
      <c r="A216" s="4">
        <f t="shared" si="22"/>
        <v>31</v>
      </c>
      <c r="B216" s="5" t="s">
        <v>72</v>
      </c>
      <c r="C216" s="5" t="s">
        <v>73</v>
      </c>
      <c r="D216" s="5" t="s">
        <v>21</v>
      </c>
      <c r="E216" s="5">
        <v>902965008</v>
      </c>
      <c r="F216" s="5" t="s">
        <v>67</v>
      </c>
      <c r="G216" s="7"/>
      <c r="H216" s="4">
        <v>2</v>
      </c>
      <c r="I216" s="7" t="s">
        <v>26</v>
      </c>
      <c r="J216" s="8">
        <v>4.3</v>
      </c>
      <c r="K216" s="4" t="str">
        <f t="shared" si="23"/>
        <v/>
      </c>
      <c r="L216" s="16" t="str">
        <f t="shared" si="24"/>
        <v/>
      </c>
      <c r="M216" s="4"/>
      <c r="N216" s="16" t="str">
        <f t="shared" si="26"/>
        <v/>
      </c>
      <c r="O216" s="8"/>
      <c r="P216" s="17"/>
      <c r="Q216" s="8"/>
      <c r="R216" s="5"/>
      <c r="S216" t="str">
        <f t="shared" si="25"/>
        <v>10</v>
      </c>
    </row>
    <row r="217" spans="1:19">
      <c r="A217" s="4">
        <f t="shared" si="22"/>
        <v>31</v>
      </c>
      <c r="B217" s="5" t="s">
        <v>72</v>
      </c>
      <c r="C217" s="5" t="s">
        <v>73</v>
      </c>
      <c r="D217" s="5" t="s">
        <v>21</v>
      </c>
      <c r="E217" s="5">
        <v>902965008</v>
      </c>
      <c r="F217" s="5" t="s">
        <v>67</v>
      </c>
      <c r="G217" s="7"/>
      <c r="H217" s="4">
        <v>3</v>
      </c>
      <c r="I217" s="7" t="s">
        <v>27</v>
      </c>
      <c r="J217" s="8">
        <v>4.0999999999999996</v>
      </c>
      <c r="K217" s="4" t="str">
        <f t="shared" si="23"/>
        <v/>
      </c>
      <c r="L217" s="16" t="str">
        <f t="shared" si="24"/>
        <v/>
      </c>
      <c r="M217" s="4"/>
      <c r="N217" s="16" t="str">
        <f t="shared" si="26"/>
        <v/>
      </c>
      <c r="O217" s="8"/>
      <c r="P217" s="17"/>
      <c r="Q217" s="8"/>
      <c r="R217" s="5"/>
      <c r="S217" t="str">
        <f t="shared" si="25"/>
        <v>10</v>
      </c>
    </row>
    <row r="218" spans="1:19">
      <c r="A218" s="4">
        <f t="shared" ref="A218:A249" si="27">IF(B218=B217,A217,A217+1)</f>
        <v>32</v>
      </c>
      <c r="B218" s="5" t="s">
        <v>76</v>
      </c>
      <c r="C218" s="5" t="s">
        <v>77</v>
      </c>
      <c r="D218" s="5" t="s">
        <v>41</v>
      </c>
      <c r="E218" s="5">
        <v>907845405</v>
      </c>
      <c r="F218" s="5" t="s">
        <v>67</v>
      </c>
      <c r="G218" s="7"/>
      <c r="H218" s="4">
        <v>2</v>
      </c>
      <c r="I218" s="7" t="s">
        <v>27</v>
      </c>
      <c r="J218" s="8">
        <v>4.9000000000000004</v>
      </c>
      <c r="K218" s="4" t="str">
        <f t="shared" si="23"/>
        <v/>
      </c>
      <c r="L218" s="16" t="str">
        <f t="shared" si="24"/>
        <v/>
      </c>
      <c r="M218" s="4"/>
      <c r="N218" s="16" t="str">
        <f t="shared" si="26"/>
        <v/>
      </c>
      <c r="O218" s="8"/>
      <c r="P218" s="17"/>
      <c r="Q218" s="8"/>
      <c r="R218" s="5"/>
      <c r="S218" t="str">
        <f t="shared" si="25"/>
        <v>10</v>
      </c>
    </row>
    <row r="219" spans="1:19">
      <c r="A219" s="4">
        <f t="shared" si="27"/>
        <v>32</v>
      </c>
      <c r="B219" s="5" t="s">
        <v>76</v>
      </c>
      <c r="C219" s="5" t="s">
        <v>77</v>
      </c>
      <c r="D219" s="5" t="s">
        <v>41</v>
      </c>
      <c r="E219" s="5">
        <v>907845405</v>
      </c>
      <c r="F219" s="5" t="s">
        <v>67</v>
      </c>
      <c r="G219" s="7"/>
      <c r="H219" s="4">
        <v>3</v>
      </c>
      <c r="I219" s="7" t="s">
        <v>32</v>
      </c>
      <c r="J219" s="8">
        <v>4.8</v>
      </c>
      <c r="K219" s="4" t="str">
        <f t="shared" si="23"/>
        <v/>
      </c>
      <c r="L219" s="16" t="str">
        <f t="shared" si="24"/>
        <v/>
      </c>
      <c r="M219" s="4"/>
      <c r="N219" s="16" t="str">
        <f t="shared" si="26"/>
        <v/>
      </c>
      <c r="O219" s="8"/>
      <c r="P219" s="17"/>
      <c r="Q219" s="8"/>
      <c r="R219" s="5"/>
      <c r="S219" t="str">
        <f t="shared" si="25"/>
        <v>10</v>
      </c>
    </row>
    <row r="220" spans="1:19">
      <c r="A220" s="4">
        <f t="shared" si="27"/>
        <v>33</v>
      </c>
      <c r="B220" s="5" t="s">
        <v>78</v>
      </c>
      <c r="C220" s="6">
        <v>37266</v>
      </c>
      <c r="D220" s="5" t="s">
        <v>41</v>
      </c>
      <c r="E220" s="5">
        <v>1203844038</v>
      </c>
      <c r="F220" s="5" t="s">
        <v>67</v>
      </c>
      <c r="G220" s="7"/>
      <c r="H220" s="4">
        <v>2</v>
      </c>
      <c r="I220" s="7" t="s">
        <v>27</v>
      </c>
      <c r="J220" s="8">
        <v>3.8</v>
      </c>
      <c r="K220" s="4" t="str">
        <f t="shared" si="23"/>
        <v/>
      </c>
      <c r="L220" s="16" t="str">
        <f t="shared" si="24"/>
        <v/>
      </c>
      <c r="M220" s="4"/>
      <c r="N220" s="16" t="str">
        <f t="shared" si="26"/>
        <v/>
      </c>
      <c r="O220" s="8"/>
      <c r="P220" s="17"/>
      <c r="Q220" s="8"/>
      <c r="R220" s="5"/>
      <c r="S220" t="str">
        <f t="shared" si="25"/>
        <v>10</v>
      </c>
    </row>
    <row r="221" spans="1:19">
      <c r="A221" s="4">
        <f t="shared" si="27"/>
        <v>33</v>
      </c>
      <c r="B221" s="5" t="s">
        <v>78</v>
      </c>
      <c r="C221" s="6">
        <v>37266</v>
      </c>
      <c r="D221" s="5" t="s">
        <v>41</v>
      </c>
      <c r="E221" s="5">
        <v>1203844038</v>
      </c>
      <c r="F221" s="5" t="s">
        <v>67</v>
      </c>
      <c r="G221" s="7"/>
      <c r="H221" s="4">
        <v>3</v>
      </c>
      <c r="I221" s="7" t="s">
        <v>32</v>
      </c>
      <c r="J221" s="8">
        <v>4.5999999999999996</v>
      </c>
      <c r="K221" s="4" t="str">
        <f t="shared" si="23"/>
        <v/>
      </c>
      <c r="L221" s="16" t="str">
        <f t="shared" si="24"/>
        <v/>
      </c>
      <c r="M221" s="4"/>
      <c r="N221" s="16" t="str">
        <f t="shared" si="26"/>
        <v/>
      </c>
      <c r="O221" s="8"/>
      <c r="P221" s="17"/>
      <c r="Q221" s="8"/>
      <c r="R221" s="5"/>
      <c r="S221" t="str">
        <f t="shared" si="25"/>
        <v>10</v>
      </c>
    </row>
    <row r="222" spans="1:19">
      <c r="A222" s="4">
        <f t="shared" si="27"/>
        <v>34</v>
      </c>
      <c r="B222" s="5" t="s">
        <v>99</v>
      </c>
      <c r="C222" s="6">
        <v>37084</v>
      </c>
      <c r="D222" s="5" t="s">
        <v>21</v>
      </c>
      <c r="E222" s="5">
        <v>1658507323</v>
      </c>
      <c r="F222" s="5" t="s">
        <v>100</v>
      </c>
      <c r="G222" s="7"/>
      <c r="H222" s="4">
        <v>1</v>
      </c>
      <c r="I222" s="7" t="s">
        <v>23</v>
      </c>
      <c r="J222" s="8">
        <v>4.0999999999999996</v>
      </c>
      <c r="K222" s="4" t="str">
        <f t="shared" si="23"/>
        <v/>
      </c>
      <c r="L222" s="16" t="str">
        <f t="shared" si="24"/>
        <v/>
      </c>
      <c r="M222" s="4"/>
      <c r="N222" s="16" t="str">
        <f t="shared" si="26"/>
        <v/>
      </c>
      <c r="O222" s="8"/>
      <c r="P222" s="17">
        <v>5.9</v>
      </c>
      <c r="Q222" s="8"/>
      <c r="R222" s="5"/>
      <c r="S222" t="str">
        <f t="shared" si="25"/>
        <v>11</v>
      </c>
    </row>
    <row r="223" spans="1:19">
      <c r="A223" s="4">
        <f t="shared" si="27"/>
        <v>34</v>
      </c>
      <c r="B223" s="5" t="s">
        <v>99</v>
      </c>
      <c r="C223" s="6">
        <v>37084</v>
      </c>
      <c r="D223" s="5" t="s">
        <v>21</v>
      </c>
      <c r="E223" s="5">
        <v>1658507323</v>
      </c>
      <c r="F223" s="5" t="s">
        <v>100</v>
      </c>
      <c r="G223" s="7"/>
      <c r="H223" s="4">
        <v>3</v>
      </c>
      <c r="I223" s="7" t="s">
        <v>32</v>
      </c>
      <c r="J223" s="8">
        <v>4.7</v>
      </c>
      <c r="K223" s="4" t="str">
        <f t="shared" si="23"/>
        <v/>
      </c>
      <c r="L223" s="16" t="str">
        <f t="shared" si="24"/>
        <v/>
      </c>
      <c r="M223" s="4"/>
      <c r="N223" s="16" t="str">
        <f t="shared" si="26"/>
        <v/>
      </c>
      <c r="O223" s="8"/>
      <c r="P223" s="17"/>
      <c r="Q223" s="8"/>
      <c r="R223" s="5"/>
      <c r="S223" t="str">
        <f t="shared" si="25"/>
        <v>11</v>
      </c>
    </row>
    <row r="224" spans="1:19">
      <c r="A224" s="4">
        <f t="shared" si="27"/>
        <v>35</v>
      </c>
      <c r="B224" s="5" t="s">
        <v>101</v>
      </c>
      <c r="C224" s="5" t="s">
        <v>102</v>
      </c>
      <c r="D224" s="5" t="s">
        <v>41</v>
      </c>
      <c r="E224" s="5">
        <v>908263303</v>
      </c>
      <c r="F224" s="5" t="s">
        <v>100</v>
      </c>
      <c r="G224" s="7"/>
      <c r="H224" s="4">
        <v>1</v>
      </c>
      <c r="I224" s="7" t="s">
        <v>23</v>
      </c>
      <c r="J224" s="8">
        <v>3.9</v>
      </c>
      <c r="K224" s="4" t="str">
        <f t="shared" si="23"/>
        <v/>
      </c>
      <c r="L224" s="16" t="str">
        <f t="shared" si="24"/>
        <v/>
      </c>
      <c r="M224" s="4"/>
      <c r="N224" s="16" t="str">
        <f t="shared" si="26"/>
        <v/>
      </c>
      <c r="O224" s="8"/>
      <c r="P224" s="17">
        <v>5.3</v>
      </c>
      <c r="Q224" s="8"/>
      <c r="R224" s="5"/>
      <c r="S224" t="str">
        <f t="shared" si="25"/>
        <v>11</v>
      </c>
    </row>
    <row r="225" spans="1:19">
      <c r="A225" s="4">
        <f t="shared" si="27"/>
        <v>35</v>
      </c>
      <c r="B225" s="5" t="s">
        <v>101</v>
      </c>
      <c r="C225" s="5" t="s">
        <v>102</v>
      </c>
      <c r="D225" s="5" t="s">
        <v>41</v>
      </c>
      <c r="E225" s="5">
        <v>908263303</v>
      </c>
      <c r="F225" s="5" t="s">
        <v>100</v>
      </c>
      <c r="G225" s="7"/>
      <c r="H225" s="4">
        <v>2</v>
      </c>
      <c r="I225" s="7" t="s">
        <v>24</v>
      </c>
      <c r="J225" s="8">
        <v>4.3</v>
      </c>
      <c r="K225" s="4" t="str">
        <f t="shared" si="23"/>
        <v/>
      </c>
      <c r="L225" s="16" t="str">
        <f t="shared" si="24"/>
        <v/>
      </c>
      <c r="M225" s="4"/>
      <c r="N225" s="16" t="str">
        <f t="shared" si="26"/>
        <v/>
      </c>
      <c r="O225" s="8"/>
      <c r="P225" s="17"/>
      <c r="Q225" s="8"/>
      <c r="R225" s="5"/>
      <c r="S225" t="str">
        <f t="shared" si="25"/>
        <v>11</v>
      </c>
    </row>
    <row r="226" spans="1:19">
      <c r="A226" s="4">
        <f t="shared" si="27"/>
        <v>35</v>
      </c>
      <c r="B226" s="5" t="s">
        <v>101</v>
      </c>
      <c r="C226" s="5" t="s">
        <v>102</v>
      </c>
      <c r="D226" s="5" t="s">
        <v>41</v>
      </c>
      <c r="E226" s="5">
        <v>908263303</v>
      </c>
      <c r="F226" s="5" t="s">
        <v>100</v>
      </c>
      <c r="G226" s="7"/>
      <c r="H226" s="4">
        <v>4</v>
      </c>
      <c r="I226" s="7" t="s">
        <v>31</v>
      </c>
      <c r="J226" s="8">
        <v>4.5999999999999996</v>
      </c>
      <c r="K226" s="4" t="str">
        <f t="shared" si="23"/>
        <v/>
      </c>
      <c r="L226" s="16" t="str">
        <f t="shared" si="24"/>
        <v/>
      </c>
      <c r="M226" s="4"/>
      <c r="N226" s="16" t="str">
        <f t="shared" si="26"/>
        <v/>
      </c>
      <c r="O226" s="8"/>
      <c r="P226" s="17"/>
      <c r="Q226" s="8"/>
      <c r="R226" s="5"/>
      <c r="S226" t="str">
        <f t="shared" si="25"/>
        <v>11</v>
      </c>
    </row>
    <row r="227" spans="1:19">
      <c r="A227" s="4">
        <f t="shared" si="27"/>
        <v>35</v>
      </c>
      <c r="B227" s="5" t="s">
        <v>101</v>
      </c>
      <c r="C227" s="5" t="s">
        <v>102</v>
      </c>
      <c r="D227" s="5" t="s">
        <v>41</v>
      </c>
      <c r="E227" s="5">
        <v>908263303</v>
      </c>
      <c r="F227" s="5" t="s">
        <v>100</v>
      </c>
      <c r="G227" s="7"/>
      <c r="H227" s="4">
        <v>5</v>
      </c>
      <c r="I227" s="7" t="s">
        <v>27</v>
      </c>
      <c r="J227" s="8">
        <v>4.5</v>
      </c>
      <c r="K227" s="4" t="str">
        <f t="shared" si="23"/>
        <v/>
      </c>
      <c r="L227" s="16" t="str">
        <f t="shared" si="24"/>
        <v/>
      </c>
      <c r="M227" s="4"/>
      <c r="N227" s="16" t="str">
        <f t="shared" si="26"/>
        <v/>
      </c>
      <c r="O227" s="8"/>
      <c r="P227" s="17"/>
      <c r="Q227" s="8"/>
      <c r="R227" s="5"/>
      <c r="S227" t="str">
        <f t="shared" si="25"/>
        <v>11</v>
      </c>
    </row>
    <row r="228" spans="1:19">
      <c r="A228" s="4">
        <f t="shared" si="27"/>
        <v>35</v>
      </c>
      <c r="B228" s="5" t="s">
        <v>101</v>
      </c>
      <c r="C228" s="5" t="s">
        <v>102</v>
      </c>
      <c r="D228" s="5" t="s">
        <v>41</v>
      </c>
      <c r="E228" s="5">
        <v>908263303</v>
      </c>
      <c r="F228" s="5" t="s">
        <v>100</v>
      </c>
      <c r="G228" s="7"/>
      <c r="H228" s="4">
        <v>6</v>
      </c>
      <c r="I228" s="7" t="s">
        <v>32</v>
      </c>
      <c r="J228" s="8">
        <v>4.4000000000000004</v>
      </c>
      <c r="K228" s="4" t="str">
        <f t="shared" si="23"/>
        <v/>
      </c>
      <c r="L228" s="16" t="str">
        <f t="shared" si="24"/>
        <v/>
      </c>
      <c r="M228" s="4"/>
      <c r="N228" s="16" t="str">
        <f t="shared" si="26"/>
        <v/>
      </c>
      <c r="O228" s="8"/>
      <c r="P228" s="17"/>
      <c r="Q228" s="8"/>
      <c r="R228" s="5"/>
      <c r="S228" t="str">
        <f t="shared" si="25"/>
        <v>11</v>
      </c>
    </row>
    <row r="229" spans="1:19">
      <c r="A229" s="4">
        <f t="shared" si="27"/>
        <v>36</v>
      </c>
      <c r="B229" s="5" t="s">
        <v>103</v>
      </c>
      <c r="C229" s="5" t="s">
        <v>104</v>
      </c>
      <c r="D229" s="5" t="s">
        <v>41</v>
      </c>
      <c r="E229" s="5">
        <v>903829332</v>
      </c>
      <c r="F229" s="5" t="s">
        <v>100</v>
      </c>
      <c r="G229" s="7"/>
      <c r="H229" s="4">
        <v>2</v>
      </c>
      <c r="I229" s="7" t="s">
        <v>24</v>
      </c>
      <c r="J229" s="8">
        <v>3.9</v>
      </c>
      <c r="K229" s="4" t="str">
        <f t="shared" si="23"/>
        <v/>
      </c>
      <c r="L229" s="16" t="str">
        <f t="shared" si="24"/>
        <v/>
      </c>
      <c r="M229" s="4"/>
      <c r="N229" s="16" t="str">
        <f t="shared" si="26"/>
        <v/>
      </c>
      <c r="O229" s="8"/>
      <c r="P229" s="17"/>
      <c r="Q229" s="8"/>
      <c r="R229" s="5"/>
      <c r="S229" t="str">
        <f t="shared" si="25"/>
        <v>11</v>
      </c>
    </row>
    <row r="230" spans="1:19">
      <c r="A230" s="4">
        <f t="shared" si="27"/>
        <v>36</v>
      </c>
      <c r="B230" s="5" t="s">
        <v>103</v>
      </c>
      <c r="C230" s="5" t="s">
        <v>104</v>
      </c>
      <c r="D230" s="5" t="s">
        <v>41</v>
      </c>
      <c r="E230" s="5">
        <v>903829332</v>
      </c>
      <c r="F230" s="5" t="s">
        <v>100</v>
      </c>
      <c r="G230" s="7"/>
      <c r="H230" s="4">
        <v>4</v>
      </c>
      <c r="I230" s="7" t="s">
        <v>31</v>
      </c>
      <c r="J230" s="8">
        <v>3.8</v>
      </c>
      <c r="K230" s="4" t="str">
        <f t="shared" si="23"/>
        <v/>
      </c>
      <c r="L230" s="16" t="str">
        <f t="shared" si="24"/>
        <v/>
      </c>
      <c r="M230" s="4"/>
      <c r="N230" s="16" t="str">
        <f t="shared" si="26"/>
        <v/>
      </c>
      <c r="O230" s="8"/>
      <c r="P230" s="17"/>
      <c r="Q230" s="8"/>
      <c r="R230" s="5"/>
      <c r="S230" t="str">
        <f t="shared" si="25"/>
        <v>11</v>
      </c>
    </row>
    <row r="231" spans="1:19">
      <c r="A231" s="4">
        <f t="shared" si="27"/>
        <v>36</v>
      </c>
      <c r="B231" s="5" t="s">
        <v>103</v>
      </c>
      <c r="C231" s="5" t="s">
        <v>104</v>
      </c>
      <c r="D231" s="5" t="s">
        <v>41</v>
      </c>
      <c r="E231" s="5">
        <v>903829332</v>
      </c>
      <c r="F231" s="5" t="s">
        <v>100</v>
      </c>
      <c r="G231" s="7"/>
      <c r="H231" s="4">
        <v>5</v>
      </c>
      <c r="I231" s="7" t="s">
        <v>27</v>
      </c>
      <c r="J231" s="8">
        <v>4.2</v>
      </c>
      <c r="K231" s="4" t="str">
        <f t="shared" si="23"/>
        <v/>
      </c>
      <c r="L231" s="16" t="str">
        <f t="shared" si="24"/>
        <v/>
      </c>
      <c r="M231" s="4"/>
      <c r="N231" s="16" t="str">
        <f t="shared" si="26"/>
        <v/>
      </c>
      <c r="O231" s="8"/>
      <c r="P231" s="17"/>
      <c r="Q231" s="8"/>
      <c r="R231" s="5"/>
      <c r="S231" t="str">
        <f t="shared" si="25"/>
        <v>11</v>
      </c>
    </row>
    <row r="232" spans="1:19">
      <c r="A232" s="4">
        <f t="shared" si="27"/>
        <v>37</v>
      </c>
      <c r="B232" s="5" t="s">
        <v>160</v>
      </c>
      <c r="C232" s="6">
        <v>37051</v>
      </c>
      <c r="D232" s="5" t="s">
        <v>21</v>
      </c>
      <c r="E232" s="5"/>
      <c r="F232" s="5" t="s">
        <v>161</v>
      </c>
      <c r="G232" s="7"/>
      <c r="H232" s="4">
        <v>1</v>
      </c>
      <c r="I232" s="7" t="s">
        <v>24</v>
      </c>
      <c r="J232" s="8">
        <v>4.5999999999999996</v>
      </c>
      <c r="K232" s="4" t="str">
        <f t="shared" si="23"/>
        <v/>
      </c>
      <c r="L232" s="16" t="str">
        <f t="shared" si="24"/>
        <v/>
      </c>
      <c r="M232" s="4"/>
      <c r="N232" s="16" t="str">
        <f t="shared" si="26"/>
        <v/>
      </c>
      <c r="O232" s="8"/>
      <c r="P232" s="17">
        <v>6.1</v>
      </c>
      <c r="Q232" s="8"/>
      <c r="R232" s="5"/>
      <c r="S232" t="str">
        <f t="shared" si="25"/>
        <v>11</v>
      </c>
    </row>
    <row r="233" spans="1:19">
      <c r="A233" s="4">
        <f t="shared" si="27"/>
        <v>37</v>
      </c>
      <c r="B233" s="5" t="s">
        <v>160</v>
      </c>
      <c r="C233" s="6">
        <v>37051</v>
      </c>
      <c r="D233" s="5" t="s">
        <v>21</v>
      </c>
      <c r="E233" s="5"/>
      <c r="F233" s="5" t="s">
        <v>161</v>
      </c>
      <c r="G233" s="7"/>
      <c r="H233" s="4">
        <v>2</v>
      </c>
      <c r="I233" s="7" t="s">
        <v>25</v>
      </c>
      <c r="J233" s="8">
        <v>4.9000000000000004</v>
      </c>
      <c r="K233" s="4" t="str">
        <f t="shared" si="23"/>
        <v/>
      </c>
      <c r="L233" s="16" t="str">
        <f t="shared" si="24"/>
        <v/>
      </c>
      <c r="M233" s="4"/>
      <c r="N233" s="16" t="str">
        <f t="shared" si="26"/>
        <v/>
      </c>
      <c r="O233" s="8"/>
      <c r="P233" s="17"/>
      <c r="Q233" s="8"/>
      <c r="R233" s="5"/>
      <c r="S233" t="str">
        <f t="shared" si="25"/>
        <v>11</v>
      </c>
    </row>
    <row r="234" spans="1:19">
      <c r="A234" s="4">
        <f t="shared" si="27"/>
        <v>38</v>
      </c>
      <c r="B234" s="5" t="s">
        <v>162</v>
      </c>
      <c r="C234" s="5" t="s">
        <v>163</v>
      </c>
      <c r="D234" s="5" t="s">
        <v>41</v>
      </c>
      <c r="E234" s="5">
        <v>1677553123</v>
      </c>
      <c r="F234" s="5" t="s">
        <v>161</v>
      </c>
      <c r="G234" s="7"/>
      <c r="H234" s="4">
        <v>2</v>
      </c>
      <c r="I234" s="7" t="s">
        <v>24</v>
      </c>
      <c r="J234" s="8">
        <v>3.7</v>
      </c>
      <c r="K234" s="4" t="str">
        <f t="shared" si="23"/>
        <v/>
      </c>
      <c r="L234" s="16" t="str">
        <f t="shared" si="24"/>
        <v/>
      </c>
      <c r="M234" s="4"/>
      <c r="N234" s="16" t="str">
        <f t="shared" si="26"/>
        <v/>
      </c>
      <c r="O234" s="8"/>
      <c r="P234" s="17"/>
      <c r="Q234" s="8"/>
      <c r="R234" s="5"/>
      <c r="S234" t="str">
        <f t="shared" si="25"/>
        <v>11</v>
      </c>
    </row>
    <row r="235" spans="1:19">
      <c r="A235" s="4">
        <f t="shared" si="27"/>
        <v>38</v>
      </c>
      <c r="B235" s="5" t="s">
        <v>162</v>
      </c>
      <c r="C235" s="5" t="s">
        <v>163</v>
      </c>
      <c r="D235" s="5" t="s">
        <v>41</v>
      </c>
      <c r="E235" s="5">
        <v>1677553123</v>
      </c>
      <c r="F235" s="5" t="s">
        <v>161</v>
      </c>
      <c r="G235" s="7"/>
      <c r="H235" s="4">
        <v>3</v>
      </c>
      <c r="I235" s="7" t="s">
        <v>25</v>
      </c>
      <c r="J235" s="8">
        <v>4.5</v>
      </c>
      <c r="K235" s="4" t="str">
        <f t="shared" si="23"/>
        <v/>
      </c>
      <c r="L235" s="16" t="str">
        <f t="shared" si="24"/>
        <v/>
      </c>
      <c r="M235" s="4"/>
      <c r="N235" s="16" t="str">
        <f t="shared" si="26"/>
        <v/>
      </c>
      <c r="O235" s="8"/>
      <c r="P235" s="17"/>
      <c r="Q235" s="8"/>
      <c r="R235" s="5"/>
      <c r="S235" t="str">
        <f t="shared" si="25"/>
        <v>11</v>
      </c>
    </row>
    <row r="236" spans="1:19">
      <c r="A236" s="4">
        <f t="shared" si="27"/>
        <v>38</v>
      </c>
      <c r="B236" s="5" t="s">
        <v>162</v>
      </c>
      <c r="C236" s="5" t="s">
        <v>163</v>
      </c>
      <c r="D236" s="5" t="s">
        <v>41</v>
      </c>
      <c r="E236" s="5">
        <v>1677553123</v>
      </c>
      <c r="F236" s="5" t="s">
        <v>161</v>
      </c>
      <c r="G236" s="7"/>
      <c r="H236" s="4">
        <v>4</v>
      </c>
      <c r="I236" s="7" t="s">
        <v>32</v>
      </c>
      <c r="J236" s="8">
        <v>4</v>
      </c>
      <c r="K236" s="4" t="str">
        <f t="shared" si="23"/>
        <v/>
      </c>
      <c r="L236" s="16" t="str">
        <f t="shared" si="24"/>
        <v/>
      </c>
      <c r="M236" s="4"/>
      <c r="N236" s="16" t="str">
        <f t="shared" si="26"/>
        <v/>
      </c>
      <c r="O236" s="8"/>
      <c r="P236" s="17"/>
      <c r="Q236" s="8"/>
      <c r="R236" s="5"/>
      <c r="S236" t="str">
        <f t="shared" si="25"/>
        <v>11</v>
      </c>
    </row>
    <row r="237" spans="1:19">
      <c r="A237" s="4">
        <f t="shared" si="27"/>
        <v>39</v>
      </c>
      <c r="B237" s="5" t="s">
        <v>164</v>
      </c>
      <c r="C237" s="5" t="s">
        <v>165</v>
      </c>
      <c r="D237" s="5" t="s">
        <v>21</v>
      </c>
      <c r="E237" s="5">
        <v>906304823</v>
      </c>
      <c r="F237" s="5" t="s">
        <v>161</v>
      </c>
      <c r="G237" s="7"/>
      <c r="H237" s="4">
        <v>1</v>
      </c>
      <c r="I237" s="7" t="s">
        <v>23</v>
      </c>
      <c r="J237" s="8">
        <v>4.3</v>
      </c>
      <c r="K237" s="4" t="str">
        <f t="shared" si="23"/>
        <v/>
      </c>
      <c r="L237" s="16" t="str">
        <f t="shared" si="24"/>
        <v/>
      </c>
      <c r="M237" s="4"/>
      <c r="N237" s="16" t="str">
        <f t="shared" si="26"/>
        <v/>
      </c>
      <c r="O237" s="8"/>
      <c r="P237" s="17">
        <v>5.5</v>
      </c>
      <c r="Q237" s="8"/>
      <c r="R237" s="5"/>
      <c r="S237" t="str">
        <f t="shared" si="25"/>
        <v>11</v>
      </c>
    </row>
    <row r="238" spans="1:19">
      <c r="A238" s="4">
        <f t="shared" si="27"/>
        <v>39</v>
      </c>
      <c r="B238" s="5" t="s">
        <v>164</v>
      </c>
      <c r="C238" s="5" t="s">
        <v>165</v>
      </c>
      <c r="D238" s="5" t="s">
        <v>21</v>
      </c>
      <c r="E238" s="5">
        <v>906304823</v>
      </c>
      <c r="F238" s="5" t="s">
        <v>161</v>
      </c>
      <c r="G238" s="7"/>
      <c r="H238" s="4">
        <v>3</v>
      </c>
      <c r="I238" s="7" t="s">
        <v>25</v>
      </c>
      <c r="J238" s="8">
        <v>4.0999999999999996</v>
      </c>
      <c r="K238" s="4" t="str">
        <f t="shared" si="23"/>
        <v/>
      </c>
      <c r="L238" s="16" t="str">
        <f t="shared" si="24"/>
        <v/>
      </c>
      <c r="M238" s="4"/>
      <c r="N238" s="16" t="str">
        <f t="shared" ref="N238:N269" si="28">IF(K238="BB",IF(M238="x","","Thiếu"),"")</f>
        <v/>
      </c>
      <c r="O238" s="8"/>
      <c r="P238" s="17"/>
      <c r="Q238" s="8"/>
      <c r="R238" s="5"/>
      <c r="S238" t="str">
        <f t="shared" si="25"/>
        <v>11</v>
      </c>
    </row>
    <row r="239" spans="1:19">
      <c r="A239" s="4">
        <f t="shared" si="27"/>
        <v>39</v>
      </c>
      <c r="B239" s="5" t="s">
        <v>164</v>
      </c>
      <c r="C239" s="5" t="s">
        <v>165</v>
      </c>
      <c r="D239" s="5" t="s">
        <v>21</v>
      </c>
      <c r="E239" s="5">
        <v>906304823</v>
      </c>
      <c r="F239" s="5" t="s">
        <v>161</v>
      </c>
      <c r="G239" s="7"/>
      <c r="H239" s="4">
        <v>4</v>
      </c>
      <c r="I239" s="7" t="s">
        <v>32</v>
      </c>
      <c r="J239" s="8">
        <v>3.8</v>
      </c>
      <c r="K239" s="4" t="str">
        <f t="shared" si="23"/>
        <v/>
      </c>
      <c r="L239" s="16" t="str">
        <f t="shared" si="24"/>
        <v/>
      </c>
      <c r="M239" s="4"/>
      <c r="N239" s="16" t="str">
        <f t="shared" si="28"/>
        <v/>
      </c>
      <c r="O239" s="8"/>
      <c r="P239" s="17"/>
      <c r="Q239" s="8"/>
      <c r="R239" s="5"/>
      <c r="S239" t="str">
        <f t="shared" si="25"/>
        <v>11</v>
      </c>
    </row>
    <row r="240" spans="1:19">
      <c r="A240" s="4">
        <f t="shared" si="27"/>
        <v>40</v>
      </c>
      <c r="B240" s="5" t="s">
        <v>105</v>
      </c>
      <c r="C240" s="5" t="s">
        <v>106</v>
      </c>
      <c r="D240" s="5" t="s">
        <v>41</v>
      </c>
      <c r="E240" s="5">
        <v>1692712976</v>
      </c>
      <c r="F240" s="5" t="s">
        <v>107</v>
      </c>
      <c r="G240" s="7"/>
      <c r="H240" s="4">
        <v>1</v>
      </c>
      <c r="I240" s="7" t="s">
        <v>23</v>
      </c>
      <c r="J240" s="8">
        <v>4.3</v>
      </c>
      <c r="K240" s="4" t="str">
        <f t="shared" si="23"/>
        <v/>
      </c>
      <c r="L240" s="16" t="str">
        <f t="shared" si="24"/>
        <v/>
      </c>
      <c r="M240" s="4"/>
      <c r="N240" s="16" t="str">
        <f t="shared" si="28"/>
        <v/>
      </c>
      <c r="O240" s="8"/>
      <c r="P240" s="17">
        <v>5.2</v>
      </c>
      <c r="Q240" s="8"/>
      <c r="R240" s="5"/>
      <c r="S240" t="str">
        <f t="shared" si="25"/>
        <v>11</v>
      </c>
    </row>
    <row r="241" spans="1:19">
      <c r="A241" s="4">
        <f t="shared" si="27"/>
        <v>40</v>
      </c>
      <c r="B241" s="5" t="s">
        <v>105</v>
      </c>
      <c r="C241" s="5" t="s">
        <v>106</v>
      </c>
      <c r="D241" s="5" t="s">
        <v>41</v>
      </c>
      <c r="E241" s="5">
        <v>1692712976</v>
      </c>
      <c r="F241" s="5" t="s">
        <v>107</v>
      </c>
      <c r="G241" s="7"/>
      <c r="H241" s="4">
        <v>4</v>
      </c>
      <c r="I241" s="7" t="s">
        <v>54</v>
      </c>
      <c r="J241" s="8">
        <v>4.4000000000000004</v>
      </c>
      <c r="K241" s="4" t="str">
        <f t="shared" si="23"/>
        <v/>
      </c>
      <c r="L241" s="16" t="str">
        <f t="shared" si="24"/>
        <v/>
      </c>
      <c r="M241" s="4"/>
      <c r="N241" s="16" t="str">
        <f t="shared" si="28"/>
        <v/>
      </c>
      <c r="O241" s="8"/>
      <c r="P241" s="17"/>
      <c r="Q241" s="8"/>
      <c r="R241" s="5"/>
      <c r="S241" t="str">
        <f t="shared" si="25"/>
        <v>11</v>
      </c>
    </row>
    <row r="242" spans="1:19">
      <c r="A242" s="4">
        <f t="shared" si="27"/>
        <v>40</v>
      </c>
      <c r="B242" s="5" t="s">
        <v>105</v>
      </c>
      <c r="C242" s="5" t="s">
        <v>106</v>
      </c>
      <c r="D242" s="5" t="s">
        <v>41</v>
      </c>
      <c r="E242" s="5">
        <v>1692712976</v>
      </c>
      <c r="F242" s="5" t="s">
        <v>107</v>
      </c>
      <c r="G242" s="7"/>
      <c r="H242" s="4">
        <v>5</v>
      </c>
      <c r="I242" s="7" t="s">
        <v>32</v>
      </c>
      <c r="J242" s="8">
        <v>4</v>
      </c>
      <c r="K242" s="4" t="str">
        <f t="shared" si="23"/>
        <v/>
      </c>
      <c r="L242" s="16" t="str">
        <f t="shared" si="24"/>
        <v/>
      </c>
      <c r="M242" s="4"/>
      <c r="N242" s="16" t="str">
        <f t="shared" si="28"/>
        <v/>
      </c>
      <c r="O242" s="8"/>
      <c r="P242" s="17"/>
      <c r="Q242" s="8"/>
      <c r="R242" s="5"/>
      <c r="S242" t="str">
        <f t="shared" si="25"/>
        <v>11</v>
      </c>
    </row>
    <row r="243" spans="1:19">
      <c r="A243" s="4">
        <f t="shared" si="27"/>
        <v>41</v>
      </c>
      <c r="B243" s="5" t="s">
        <v>108</v>
      </c>
      <c r="C243" s="5" t="s">
        <v>109</v>
      </c>
      <c r="D243" s="5" t="s">
        <v>21</v>
      </c>
      <c r="E243" s="5">
        <v>905451760</v>
      </c>
      <c r="F243" s="5" t="s">
        <v>110</v>
      </c>
      <c r="G243" s="7"/>
      <c r="H243" s="4">
        <v>1</v>
      </c>
      <c r="I243" s="7" t="s">
        <v>23</v>
      </c>
      <c r="J243" s="8">
        <v>3.6</v>
      </c>
      <c r="K243" s="4" t="str">
        <f t="shared" si="23"/>
        <v/>
      </c>
      <c r="L243" s="16" t="str">
        <f t="shared" si="24"/>
        <v/>
      </c>
      <c r="M243" s="4"/>
      <c r="N243" s="16" t="str">
        <f t="shared" si="28"/>
        <v/>
      </c>
      <c r="O243" s="8"/>
      <c r="P243" s="17">
        <v>5.0999999999999996</v>
      </c>
      <c r="Q243" s="8"/>
      <c r="R243" s="5"/>
      <c r="S243" t="str">
        <f t="shared" si="25"/>
        <v>11</v>
      </c>
    </row>
    <row r="244" spans="1:19">
      <c r="A244" s="4">
        <f t="shared" si="27"/>
        <v>41</v>
      </c>
      <c r="B244" s="5" t="s">
        <v>108</v>
      </c>
      <c r="C244" s="5" t="s">
        <v>109</v>
      </c>
      <c r="D244" s="5" t="s">
        <v>21</v>
      </c>
      <c r="E244" s="5">
        <v>905451760</v>
      </c>
      <c r="F244" s="5" t="s">
        <v>110</v>
      </c>
      <c r="G244" s="7"/>
      <c r="H244" s="4">
        <v>2</v>
      </c>
      <c r="I244" s="7" t="s">
        <v>24</v>
      </c>
      <c r="J244" s="8">
        <v>3.7</v>
      </c>
      <c r="K244" s="4" t="str">
        <f t="shared" si="23"/>
        <v/>
      </c>
      <c r="L244" s="16" t="str">
        <f t="shared" si="24"/>
        <v/>
      </c>
      <c r="M244" s="4"/>
      <c r="N244" s="16" t="str">
        <f t="shared" si="28"/>
        <v/>
      </c>
      <c r="O244" s="8"/>
      <c r="P244" s="17"/>
      <c r="Q244" s="8"/>
      <c r="R244" s="5"/>
      <c r="S244" t="str">
        <f t="shared" si="25"/>
        <v>11</v>
      </c>
    </row>
    <row r="245" spans="1:19">
      <c r="A245" s="4">
        <f t="shared" si="27"/>
        <v>41</v>
      </c>
      <c r="B245" s="5" t="s">
        <v>108</v>
      </c>
      <c r="C245" s="5" t="s">
        <v>109</v>
      </c>
      <c r="D245" s="5" t="s">
        <v>21</v>
      </c>
      <c r="E245" s="5">
        <v>905451760</v>
      </c>
      <c r="F245" s="5" t="s">
        <v>110</v>
      </c>
      <c r="G245" s="7"/>
      <c r="H245" s="4">
        <v>4</v>
      </c>
      <c r="I245" s="7" t="s">
        <v>54</v>
      </c>
      <c r="J245" s="8">
        <v>3.5</v>
      </c>
      <c r="K245" s="4" t="str">
        <f t="shared" si="23"/>
        <v/>
      </c>
      <c r="L245" s="16" t="str">
        <f t="shared" si="24"/>
        <v/>
      </c>
      <c r="M245" s="4"/>
      <c r="N245" s="16" t="str">
        <f t="shared" si="28"/>
        <v/>
      </c>
      <c r="O245" s="8"/>
      <c r="P245" s="17"/>
      <c r="Q245" s="8"/>
      <c r="R245" s="5"/>
      <c r="S245" t="str">
        <f t="shared" si="25"/>
        <v>11</v>
      </c>
    </row>
    <row r="246" spans="1:19">
      <c r="A246" s="4">
        <f t="shared" si="27"/>
        <v>41</v>
      </c>
      <c r="B246" s="5" t="s">
        <v>108</v>
      </c>
      <c r="C246" s="5" t="s">
        <v>109</v>
      </c>
      <c r="D246" s="5" t="s">
        <v>21</v>
      </c>
      <c r="E246" s="5">
        <v>905451760</v>
      </c>
      <c r="F246" s="5" t="s">
        <v>110</v>
      </c>
      <c r="G246" s="7"/>
      <c r="H246" s="4">
        <v>5</v>
      </c>
      <c r="I246" s="7" t="s">
        <v>32</v>
      </c>
      <c r="J246" s="8">
        <v>4.8</v>
      </c>
      <c r="K246" s="4" t="str">
        <f t="shared" si="23"/>
        <v/>
      </c>
      <c r="L246" s="16" t="str">
        <f t="shared" si="24"/>
        <v/>
      </c>
      <c r="M246" s="4"/>
      <c r="N246" s="16" t="str">
        <f t="shared" si="28"/>
        <v/>
      </c>
      <c r="O246" s="8"/>
      <c r="P246" s="17"/>
      <c r="Q246" s="8"/>
      <c r="R246" s="5"/>
      <c r="S246" t="str">
        <f t="shared" si="25"/>
        <v>11</v>
      </c>
    </row>
    <row r="247" spans="1:19">
      <c r="A247" s="4">
        <f t="shared" si="27"/>
        <v>42</v>
      </c>
      <c r="B247" s="5" t="s">
        <v>111</v>
      </c>
      <c r="C247" s="5" t="s">
        <v>112</v>
      </c>
      <c r="D247" s="5" t="s">
        <v>21</v>
      </c>
      <c r="E247" s="5">
        <v>932622828</v>
      </c>
      <c r="F247" s="5" t="s">
        <v>110</v>
      </c>
      <c r="G247" s="7"/>
      <c r="H247" s="4">
        <v>1</v>
      </c>
      <c r="I247" s="7" t="s">
        <v>24</v>
      </c>
      <c r="J247" s="8">
        <v>4.5</v>
      </c>
      <c r="K247" s="4" t="str">
        <f t="shared" si="23"/>
        <v/>
      </c>
      <c r="L247" s="16" t="str">
        <f t="shared" si="24"/>
        <v/>
      </c>
      <c r="M247" s="4"/>
      <c r="N247" s="16" t="str">
        <f t="shared" si="28"/>
        <v/>
      </c>
      <c r="O247" s="8"/>
      <c r="P247" s="17">
        <v>6</v>
      </c>
      <c r="Q247" s="8"/>
      <c r="R247" s="5"/>
      <c r="S247" t="str">
        <f t="shared" si="25"/>
        <v>11</v>
      </c>
    </row>
    <row r="248" spans="1:19">
      <c r="A248" s="4">
        <f t="shared" si="27"/>
        <v>43</v>
      </c>
      <c r="B248" s="5" t="s">
        <v>113</v>
      </c>
      <c r="C248" s="5" t="s">
        <v>114</v>
      </c>
      <c r="D248" s="5" t="s">
        <v>41</v>
      </c>
      <c r="E248" s="5">
        <v>909964839</v>
      </c>
      <c r="F248" s="5" t="s">
        <v>110</v>
      </c>
      <c r="G248" s="7"/>
      <c r="H248" s="4">
        <v>4</v>
      </c>
      <c r="I248" s="7" t="s">
        <v>54</v>
      </c>
      <c r="J248" s="8">
        <v>4</v>
      </c>
      <c r="K248" s="4" t="str">
        <f t="shared" si="23"/>
        <v/>
      </c>
      <c r="L248" s="16" t="str">
        <f t="shared" si="24"/>
        <v/>
      </c>
      <c r="M248" s="4"/>
      <c r="N248" s="16" t="str">
        <f t="shared" si="28"/>
        <v/>
      </c>
      <c r="O248" s="8"/>
      <c r="P248" s="17"/>
      <c r="Q248" s="8"/>
      <c r="R248" s="5"/>
      <c r="S248" t="str">
        <f t="shared" si="25"/>
        <v>11</v>
      </c>
    </row>
    <row r="249" spans="1:19">
      <c r="A249" s="4">
        <f t="shared" si="27"/>
        <v>44</v>
      </c>
      <c r="B249" s="5" t="s">
        <v>116</v>
      </c>
      <c r="C249" s="5" t="s">
        <v>117</v>
      </c>
      <c r="D249" s="5" t="s">
        <v>21</v>
      </c>
      <c r="E249" s="5">
        <v>1692504639</v>
      </c>
      <c r="F249" s="5" t="s">
        <v>110</v>
      </c>
      <c r="G249" s="7"/>
      <c r="H249" s="4">
        <v>1</v>
      </c>
      <c r="I249" s="7" t="s">
        <v>23</v>
      </c>
      <c r="J249" s="8">
        <v>4.8</v>
      </c>
      <c r="K249" s="4" t="str">
        <f t="shared" si="23"/>
        <v/>
      </c>
      <c r="L249" s="16" t="str">
        <f t="shared" si="24"/>
        <v/>
      </c>
      <c r="M249" s="4"/>
      <c r="N249" s="16" t="str">
        <f t="shared" si="28"/>
        <v/>
      </c>
      <c r="O249" s="8"/>
      <c r="P249" s="17">
        <v>5.4</v>
      </c>
      <c r="Q249" s="8"/>
      <c r="R249" s="5"/>
      <c r="S249" t="str">
        <f t="shared" si="25"/>
        <v>11</v>
      </c>
    </row>
    <row r="250" spans="1:19">
      <c r="A250" s="4">
        <f t="shared" ref="A250:A281" si="29">IF(B250=B249,A249,A249+1)</f>
        <v>44</v>
      </c>
      <c r="B250" s="5" t="s">
        <v>116</v>
      </c>
      <c r="C250" s="5" t="s">
        <v>117</v>
      </c>
      <c r="D250" s="5" t="s">
        <v>21</v>
      </c>
      <c r="E250" s="5">
        <v>1692504639</v>
      </c>
      <c r="F250" s="5" t="s">
        <v>110</v>
      </c>
      <c r="G250" s="7"/>
      <c r="H250" s="4">
        <v>3</v>
      </c>
      <c r="I250" s="7" t="s">
        <v>54</v>
      </c>
      <c r="J250" s="8">
        <v>4</v>
      </c>
      <c r="K250" s="4" t="str">
        <f t="shared" si="23"/>
        <v/>
      </c>
      <c r="L250" s="16" t="str">
        <f t="shared" si="24"/>
        <v/>
      </c>
      <c r="M250" s="4"/>
      <c r="N250" s="16" t="str">
        <f t="shared" si="28"/>
        <v/>
      </c>
      <c r="O250" s="8"/>
      <c r="P250" s="17"/>
      <c r="Q250" s="8"/>
      <c r="R250" s="5"/>
      <c r="S250" t="str">
        <f t="shared" si="25"/>
        <v>11</v>
      </c>
    </row>
    <row r="251" spans="1:19">
      <c r="A251" s="4">
        <f t="shared" si="29"/>
        <v>44</v>
      </c>
      <c r="B251" s="5" t="s">
        <v>116</v>
      </c>
      <c r="C251" s="5" t="s">
        <v>117</v>
      </c>
      <c r="D251" s="5" t="s">
        <v>21</v>
      </c>
      <c r="E251" s="5">
        <v>1692504639</v>
      </c>
      <c r="F251" s="5" t="s">
        <v>110</v>
      </c>
      <c r="G251" s="7"/>
      <c r="H251" s="4">
        <v>4</v>
      </c>
      <c r="I251" s="7" t="s">
        <v>27</v>
      </c>
      <c r="J251" s="8">
        <v>4.7</v>
      </c>
      <c r="K251" s="4" t="str">
        <f t="shared" si="23"/>
        <v/>
      </c>
      <c r="L251" s="16" t="str">
        <f t="shared" si="24"/>
        <v/>
      </c>
      <c r="M251" s="4"/>
      <c r="N251" s="16" t="str">
        <f t="shared" si="28"/>
        <v/>
      </c>
      <c r="O251" s="8"/>
      <c r="P251" s="17"/>
      <c r="Q251" s="8"/>
      <c r="R251" s="5"/>
      <c r="S251" t="str">
        <f t="shared" si="25"/>
        <v>11</v>
      </c>
    </row>
    <row r="252" spans="1:19">
      <c r="A252" s="4">
        <f t="shared" si="29"/>
        <v>45</v>
      </c>
      <c r="B252" s="5" t="s">
        <v>118</v>
      </c>
      <c r="C252" s="5" t="s">
        <v>119</v>
      </c>
      <c r="D252" s="5" t="s">
        <v>21</v>
      </c>
      <c r="E252" s="5">
        <v>932216844</v>
      </c>
      <c r="F252" s="5" t="s">
        <v>110</v>
      </c>
      <c r="G252" s="7"/>
      <c r="H252" s="4">
        <v>1</v>
      </c>
      <c r="I252" s="7" t="s">
        <v>23</v>
      </c>
      <c r="J252" s="8">
        <v>3.8</v>
      </c>
      <c r="K252" s="4" t="str">
        <f t="shared" si="23"/>
        <v/>
      </c>
      <c r="L252" s="16" t="str">
        <f t="shared" si="24"/>
        <v/>
      </c>
      <c r="M252" s="4"/>
      <c r="N252" s="16" t="str">
        <f t="shared" si="28"/>
        <v/>
      </c>
      <c r="O252" s="8"/>
      <c r="P252" s="17">
        <v>4.7</v>
      </c>
      <c r="Q252" s="8"/>
      <c r="R252" s="5"/>
      <c r="S252" t="str">
        <f t="shared" si="25"/>
        <v>11</v>
      </c>
    </row>
    <row r="253" spans="1:19">
      <c r="A253" s="4">
        <f t="shared" si="29"/>
        <v>45</v>
      </c>
      <c r="B253" s="5" t="s">
        <v>118</v>
      </c>
      <c r="C253" s="5" t="s">
        <v>119</v>
      </c>
      <c r="D253" s="5" t="s">
        <v>21</v>
      </c>
      <c r="E253" s="5">
        <v>932216844</v>
      </c>
      <c r="F253" s="5" t="s">
        <v>110</v>
      </c>
      <c r="G253" s="7"/>
      <c r="H253" s="4">
        <v>2</v>
      </c>
      <c r="I253" s="7" t="s">
        <v>24</v>
      </c>
      <c r="J253" s="8">
        <v>3.6</v>
      </c>
      <c r="K253" s="4" t="str">
        <f t="shared" si="23"/>
        <v/>
      </c>
      <c r="L253" s="16" t="str">
        <f t="shared" si="24"/>
        <v/>
      </c>
      <c r="M253" s="4"/>
      <c r="N253" s="16" t="str">
        <f t="shared" si="28"/>
        <v/>
      </c>
      <c r="O253" s="8"/>
      <c r="P253" s="17"/>
      <c r="Q253" s="8"/>
      <c r="R253" s="5"/>
      <c r="S253" t="str">
        <f t="shared" si="25"/>
        <v>11</v>
      </c>
    </row>
    <row r="254" spans="1:19">
      <c r="A254" s="4">
        <f t="shared" si="29"/>
        <v>45</v>
      </c>
      <c r="B254" s="5" t="s">
        <v>118</v>
      </c>
      <c r="C254" s="5" t="s">
        <v>119</v>
      </c>
      <c r="D254" s="5" t="s">
        <v>21</v>
      </c>
      <c r="E254" s="5">
        <v>932216844</v>
      </c>
      <c r="F254" s="5" t="s">
        <v>110</v>
      </c>
      <c r="G254" s="7"/>
      <c r="H254" s="4">
        <v>4</v>
      </c>
      <c r="I254" s="7" t="s">
        <v>54</v>
      </c>
      <c r="J254" s="8">
        <v>4.5999999999999996</v>
      </c>
      <c r="K254" s="4" t="str">
        <f t="shared" si="23"/>
        <v/>
      </c>
      <c r="L254" s="16" t="str">
        <f t="shared" si="24"/>
        <v/>
      </c>
      <c r="M254" s="4"/>
      <c r="N254" s="16" t="str">
        <f t="shared" si="28"/>
        <v/>
      </c>
      <c r="O254" s="8"/>
      <c r="P254" s="17"/>
      <c r="Q254" s="8"/>
      <c r="R254" s="5"/>
      <c r="S254" t="str">
        <f t="shared" si="25"/>
        <v>11</v>
      </c>
    </row>
    <row r="255" spans="1:19">
      <c r="A255" s="4">
        <f t="shared" si="29"/>
        <v>45</v>
      </c>
      <c r="B255" s="5" t="s">
        <v>118</v>
      </c>
      <c r="C255" s="5" t="s">
        <v>119</v>
      </c>
      <c r="D255" s="5" t="s">
        <v>21</v>
      </c>
      <c r="E255" s="5">
        <v>932216844</v>
      </c>
      <c r="F255" s="5" t="s">
        <v>110</v>
      </c>
      <c r="G255" s="7"/>
      <c r="H255" s="4">
        <v>5</v>
      </c>
      <c r="I255" s="7" t="s">
        <v>31</v>
      </c>
      <c r="J255" s="8">
        <v>4.0999999999999996</v>
      </c>
      <c r="K255" s="4" t="str">
        <f t="shared" si="23"/>
        <v/>
      </c>
      <c r="L255" s="16" t="str">
        <f t="shared" si="24"/>
        <v/>
      </c>
      <c r="M255" s="4"/>
      <c r="N255" s="16" t="str">
        <f t="shared" si="28"/>
        <v/>
      </c>
      <c r="O255" s="8"/>
      <c r="P255" s="17"/>
      <c r="Q255" s="8"/>
      <c r="R255" s="5"/>
      <c r="S255" t="str">
        <f t="shared" si="25"/>
        <v>11</v>
      </c>
    </row>
    <row r="256" spans="1:19">
      <c r="A256" s="4">
        <f t="shared" si="29"/>
        <v>45</v>
      </c>
      <c r="B256" s="5" t="s">
        <v>118</v>
      </c>
      <c r="C256" s="5" t="s">
        <v>119</v>
      </c>
      <c r="D256" s="5" t="s">
        <v>21</v>
      </c>
      <c r="E256" s="5">
        <v>932216844</v>
      </c>
      <c r="F256" s="5" t="s">
        <v>110</v>
      </c>
      <c r="G256" s="7"/>
      <c r="H256" s="4">
        <v>6</v>
      </c>
      <c r="I256" s="7" t="s">
        <v>27</v>
      </c>
      <c r="J256" s="8">
        <v>4.9000000000000004</v>
      </c>
      <c r="K256" s="4" t="str">
        <f t="shared" si="23"/>
        <v/>
      </c>
      <c r="L256" s="16" t="str">
        <f t="shared" si="24"/>
        <v/>
      </c>
      <c r="M256" s="4"/>
      <c r="N256" s="16" t="str">
        <f t="shared" si="28"/>
        <v/>
      </c>
      <c r="O256" s="8"/>
      <c r="P256" s="17"/>
      <c r="Q256" s="8"/>
      <c r="R256" s="5"/>
      <c r="S256" t="str">
        <f t="shared" si="25"/>
        <v>11</v>
      </c>
    </row>
    <row r="257" spans="1:19">
      <c r="A257" s="4">
        <f t="shared" si="29"/>
        <v>45</v>
      </c>
      <c r="B257" s="5" t="s">
        <v>118</v>
      </c>
      <c r="C257" s="5" t="s">
        <v>119</v>
      </c>
      <c r="D257" s="5" t="s">
        <v>21</v>
      </c>
      <c r="E257" s="5">
        <v>932216844</v>
      </c>
      <c r="F257" s="5" t="s">
        <v>110</v>
      </c>
      <c r="G257" s="7"/>
      <c r="H257" s="4">
        <v>7</v>
      </c>
      <c r="I257" s="7" t="s">
        <v>32</v>
      </c>
      <c r="J257" s="8">
        <v>4.8</v>
      </c>
      <c r="K257" s="4" t="str">
        <f t="shared" si="23"/>
        <v/>
      </c>
      <c r="L257" s="16" t="str">
        <f t="shared" si="24"/>
        <v/>
      </c>
      <c r="M257" s="4"/>
      <c r="N257" s="16" t="str">
        <f t="shared" si="28"/>
        <v/>
      </c>
      <c r="O257" s="8"/>
      <c r="P257" s="17"/>
      <c r="Q257" s="8"/>
      <c r="R257" s="5"/>
      <c r="S257" t="str">
        <f t="shared" si="25"/>
        <v>11</v>
      </c>
    </row>
    <row r="258" spans="1:19">
      <c r="A258" s="4">
        <f t="shared" si="29"/>
        <v>46</v>
      </c>
      <c r="B258" s="5" t="s">
        <v>120</v>
      </c>
      <c r="C258" s="5" t="s">
        <v>121</v>
      </c>
      <c r="D258" s="5" t="s">
        <v>21</v>
      </c>
      <c r="E258" s="5">
        <v>908037997</v>
      </c>
      <c r="F258" s="5" t="s">
        <v>122</v>
      </c>
      <c r="G258" s="7"/>
      <c r="H258" s="4">
        <v>1</v>
      </c>
      <c r="I258" s="7" t="s">
        <v>24</v>
      </c>
      <c r="J258" s="8">
        <v>4.8</v>
      </c>
      <c r="K258" s="4" t="str">
        <f t="shared" si="23"/>
        <v/>
      </c>
      <c r="L258" s="16" t="str">
        <f t="shared" si="24"/>
        <v/>
      </c>
      <c r="M258" s="4"/>
      <c r="N258" s="16" t="str">
        <f t="shared" si="28"/>
        <v/>
      </c>
      <c r="O258" s="8"/>
      <c r="P258" s="17">
        <v>5.9</v>
      </c>
      <c r="Q258" s="8"/>
      <c r="R258" s="5"/>
      <c r="S258" t="str">
        <f t="shared" si="25"/>
        <v>11</v>
      </c>
    </row>
    <row r="259" spans="1:19">
      <c r="A259" s="4">
        <f t="shared" si="29"/>
        <v>47</v>
      </c>
      <c r="B259" s="5" t="s">
        <v>123</v>
      </c>
      <c r="C259" s="6">
        <v>37084</v>
      </c>
      <c r="D259" s="5" t="s">
        <v>21</v>
      </c>
      <c r="E259" s="5">
        <v>1698430024</v>
      </c>
      <c r="F259" s="5" t="s">
        <v>122</v>
      </c>
      <c r="G259" s="7"/>
      <c r="H259" s="4">
        <v>1</v>
      </c>
      <c r="I259" s="7" t="s">
        <v>23</v>
      </c>
      <c r="J259" s="8">
        <v>4</v>
      </c>
      <c r="K259" s="4" t="str">
        <f t="shared" si="23"/>
        <v/>
      </c>
      <c r="L259" s="16" t="str">
        <f t="shared" si="24"/>
        <v/>
      </c>
      <c r="M259" s="4"/>
      <c r="N259" s="16" t="str">
        <f t="shared" si="28"/>
        <v/>
      </c>
      <c r="O259" s="8"/>
      <c r="P259" s="17">
        <v>6.1</v>
      </c>
      <c r="Q259" s="8"/>
      <c r="R259" s="5"/>
      <c r="S259" t="str">
        <f t="shared" si="25"/>
        <v>11</v>
      </c>
    </row>
    <row r="260" spans="1:19">
      <c r="A260" s="4">
        <f t="shared" si="29"/>
        <v>48</v>
      </c>
      <c r="B260" s="5" t="s">
        <v>124</v>
      </c>
      <c r="C260" s="5" t="s">
        <v>125</v>
      </c>
      <c r="D260" s="5" t="s">
        <v>21</v>
      </c>
      <c r="E260" s="5">
        <v>907345662</v>
      </c>
      <c r="F260" s="5" t="s">
        <v>122</v>
      </c>
      <c r="G260" s="7"/>
      <c r="H260" s="4">
        <v>1</v>
      </c>
      <c r="I260" s="7" t="s">
        <v>23</v>
      </c>
      <c r="J260" s="8">
        <v>4.8</v>
      </c>
      <c r="K260" s="4" t="str">
        <f t="shared" si="23"/>
        <v/>
      </c>
      <c r="L260" s="16" t="str">
        <f t="shared" si="24"/>
        <v/>
      </c>
      <c r="M260" s="4"/>
      <c r="N260" s="16" t="str">
        <f t="shared" si="28"/>
        <v/>
      </c>
      <c r="O260" s="8"/>
      <c r="P260" s="17">
        <v>6</v>
      </c>
      <c r="Q260" s="8"/>
      <c r="R260" s="5"/>
      <c r="S260" t="str">
        <f t="shared" si="25"/>
        <v>11</v>
      </c>
    </row>
    <row r="261" spans="1:19">
      <c r="A261" s="4">
        <f t="shared" si="29"/>
        <v>49</v>
      </c>
      <c r="B261" s="5" t="s">
        <v>126</v>
      </c>
      <c r="C261" s="5" t="s">
        <v>127</v>
      </c>
      <c r="D261" s="5" t="s">
        <v>41</v>
      </c>
      <c r="E261" s="5">
        <v>906560117</v>
      </c>
      <c r="F261" s="5" t="s">
        <v>122</v>
      </c>
      <c r="G261" s="7"/>
      <c r="H261" s="4">
        <v>2</v>
      </c>
      <c r="I261" s="7" t="s">
        <v>24</v>
      </c>
      <c r="J261" s="8">
        <v>4.7</v>
      </c>
      <c r="K261" s="4" t="str">
        <f t="shared" si="23"/>
        <v/>
      </c>
      <c r="L261" s="16" t="str">
        <f t="shared" si="24"/>
        <v/>
      </c>
      <c r="M261" s="4"/>
      <c r="N261" s="16" t="str">
        <f t="shared" si="28"/>
        <v/>
      </c>
      <c r="O261" s="8"/>
      <c r="P261" s="17"/>
      <c r="Q261" s="8"/>
      <c r="R261" s="5"/>
      <c r="S261" t="str">
        <f t="shared" si="25"/>
        <v>11</v>
      </c>
    </row>
    <row r="262" spans="1:19">
      <c r="A262" s="4">
        <f t="shared" si="29"/>
        <v>49</v>
      </c>
      <c r="B262" s="5" t="s">
        <v>126</v>
      </c>
      <c r="C262" s="5" t="s">
        <v>127</v>
      </c>
      <c r="D262" s="5" t="s">
        <v>41</v>
      </c>
      <c r="E262" s="5">
        <v>906560117</v>
      </c>
      <c r="F262" s="5" t="s">
        <v>122</v>
      </c>
      <c r="G262" s="7"/>
      <c r="H262" s="4">
        <v>4</v>
      </c>
      <c r="I262" s="7" t="s">
        <v>27</v>
      </c>
      <c r="J262" s="8">
        <v>4.2</v>
      </c>
      <c r="K262" s="4" t="str">
        <f t="shared" ref="K262:K305" si="30">IF(J262&lt;3.5,"BB","")</f>
        <v/>
      </c>
      <c r="L262" s="16" t="str">
        <f t="shared" ref="L262:L305" si="31">IF(AND(OR(I262="Toán",I262="Ngữ Văn"),J262&gt;=3.5,COUNTIFS($B$6:$B$305,B262,$I$6:$I$305,"Toán")+COUNTIFS($B$6:$B$305,B262,$I$6:$I$305,"Ngữ văn")=2),"TC","")</f>
        <v/>
      </c>
      <c r="M262" s="4"/>
      <c r="N262" s="16" t="str">
        <f t="shared" si="28"/>
        <v/>
      </c>
      <c r="O262" s="8"/>
      <c r="P262" s="17"/>
      <c r="Q262" s="8"/>
      <c r="R262" s="5"/>
      <c r="S262" t="str">
        <f t="shared" si="25"/>
        <v>11</v>
      </c>
    </row>
    <row r="263" spans="1:19">
      <c r="A263" s="4">
        <f t="shared" si="29"/>
        <v>50</v>
      </c>
      <c r="B263" s="5" t="s">
        <v>128</v>
      </c>
      <c r="C263" s="5" t="s">
        <v>129</v>
      </c>
      <c r="D263" s="5" t="s">
        <v>21</v>
      </c>
      <c r="E263" s="5">
        <v>1217174613</v>
      </c>
      <c r="F263" s="5" t="s">
        <v>122</v>
      </c>
      <c r="G263" s="7"/>
      <c r="H263" s="4">
        <v>2</v>
      </c>
      <c r="I263" s="7" t="s">
        <v>25</v>
      </c>
      <c r="J263" s="8">
        <v>3.8</v>
      </c>
      <c r="K263" s="4" t="str">
        <f t="shared" si="30"/>
        <v/>
      </c>
      <c r="L263" s="16" t="str">
        <f t="shared" si="31"/>
        <v/>
      </c>
      <c r="M263" s="4"/>
      <c r="N263" s="16" t="str">
        <f t="shared" si="28"/>
        <v/>
      </c>
      <c r="O263" s="8"/>
      <c r="P263" s="17"/>
      <c r="Q263" s="8"/>
      <c r="R263" s="5"/>
      <c r="S263" t="str">
        <f t="shared" ref="S263:S305" si="32">LEFT(F263,2)</f>
        <v>11</v>
      </c>
    </row>
    <row r="264" spans="1:19">
      <c r="A264" s="4">
        <f t="shared" si="29"/>
        <v>50</v>
      </c>
      <c r="B264" s="5" t="s">
        <v>128</v>
      </c>
      <c r="C264" s="5" t="s">
        <v>129</v>
      </c>
      <c r="D264" s="5" t="s">
        <v>21</v>
      </c>
      <c r="E264" s="5">
        <v>1217174613</v>
      </c>
      <c r="F264" s="5" t="s">
        <v>122</v>
      </c>
      <c r="G264" s="7"/>
      <c r="H264" s="4">
        <v>3</v>
      </c>
      <c r="I264" s="7" t="s">
        <v>27</v>
      </c>
      <c r="J264" s="8">
        <v>4.5999999999999996</v>
      </c>
      <c r="K264" s="4" t="str">
        <f t="shared" si="30"/>
        <v/>
      </c>
      <c r="L264" s="16" t="str">
        <f t="shared" si="31"/>
        <v/>
      </c>
      <c r="M264" s="4"/>
      <c r="N264" s="16" t="str">
        <f t="shared" si="28"/>
        <v/>
      </c>
      <c r="O264" s="8"/>
      <c r="P264" s="17"/>
      <c r="Q264" s="8"/>
      <c r="R264" s="5"/>
      <c r="S264" t="str">
        <f t="shared" si="32"/>
        <v>11</v>
      </c>
    </row>
    <row r="265" spans="1:19">
      <c r="A265" s="4">
        <f t="shared" si="29"/>
        <v>51</v>
      </c>
      <c r="B265" s="5" t="s">
        <v>130</v>
      </c>
      <c r="C265" s="5" t="s">
        <v>131</v>
      </c>
      <c r="D265" s="5" t="s">
        <v>41</v>
      </c>
      <c r="E265" s="5">
        <v>1655055968</v>
      </c>
      <c r="F265" s="5" t="s">
        <v>122</v>
      </c>
      <c r="G265" s="7"/>
      <c r="H265" s="4">
        <v>1</v>
      </c>
      <c r="I265" s="7" t="s">
        <v>23</v>
      </c>
      <c r="J265" s="8">
        <v>3.9</v>
      </c>
      <c r="K265" s="4" t="str">
        <f t="shared" si="30"/>
        <v/>
      </c>
      <c r="L265" s="16" t="str">
        <f t="shared" si="31"/>
        <v/>
      </c>
      <c r="M265" s="4"/>
      <c r="N265" s="16" t="str">
        <f t="shared" si="28"/>
        <v/>
      </c>
      <c r="O265" s="8"/>
      <c r="P265" s="17">
        <v>5.6</v>
      </c>
      <c r="Q265" s="8"/>
      <c r="R265" s="5"/>
      <c r="S265" t="str">
        <f t="shared" si="32"/>
        <v>11</v>
      </c>
    </row>
    <row r="266" spans="1:19">
      <c r="A266" s="4">
        <f t="shared" si="29"/>
        <v>51</v>
      </c>
      <c r="B266" s="5" t="s">
        <v>130</v>
      </c>
      <c r="C266" s="5" t="s">
        <v>131</v>
      </c>
      <c r="D266" s="5" t="s">
        <v>41</v>
      </c>
      <c r="E266" s="5">
        <v>1655055968</v>
      </c>
      <c r="F266" s="5" t="s">
        <v>122</v>
      </c>
      <c r="G266" s="7"/>
      <c r="H266" s="4">
        <v>2</v>
      </c>
      <c r="I266" s="7" t="s">
        <v>24</v>
      </c>
      <c r="J266" s="8">
        <v>4.5999999999999996</v>
      </c>
      <c r="K266" s="4" t="str">
        <f t="shared" si="30"/>
        <v/>
      </c>
      <c r="L266" s="16" t="str">
        <f t="shared" si="31"/>
        <v/>
      </c>
      <c r="M266" s="4"/>
      <c r="N266" s="16" t="str">
        <f t="shared" si="28"/>
        <v/>
      </c>
      <c r="O266" s="8"/>
      <c r="P266" s="17"/>
      <c r="Q266" s="8"/>
      <c r="R266" s="5"/>
      <c r="S266" t="str">
        <f t="shared" si="32"/>
        <v>11</v>
      </c>
    </row>
    <row r="267" spans="1:19">
      <c r="A267" s="4">
        <f t="shared" si="29"/>
        <v>51</v>
      </c>
      <c r="B267" s="5" t="s">
        <v>130</v>
      </c>
      <c r="C267" s="5" t="s">
        <v>131</v>
      </c>
      <c r="D267" s="5" t="s">
        <v>41</v>
      </c>
      <c r="E267" s="5">
        <v>1655055968</v>
      </c>
      <c r="F267" s="5" t="s">
        <v>122</v>
      </c>
      <c r="G267" s="7"/>
      <c r="H267" s="4">
        <v>4</v>
      </c>
      <c r="I267" s="7" t="s">
        <v>31</v>
      </c>
      <c r="J267" s="8">
        <v>4.8</v>
      </c>
      <c r="K267" s="4" t="str">
        <f t="shared" si="30"/>
        <v/>
      </c>
      <c r="L267" s="16" t="str">
        <f t="shared" si="31"/>
        <v/>
      </c>
      <c r="M267" s="4"/>
      <c r="N267" s="16" t="str">
        <f t="shared" si="28"/>
        <v/>
      </c>
      <c r="O267" s="8"/>
      <c r="P267" s="17"/>
      <c r="Q267" s="8"/>
      <c r="R267" s="5"/>
      <c r="S267" t="str">
        <f t="shared" si="32"/>
        <v>11</v>
      </c>
    </row>
    <row r="268" spans="1:19">
      <c r="A268" s="4">
        <f t="shared" si="29"/>
        <v>52</v>
      </c>
      <c r="B268" s="5" t="s">
        <v>132</v>
      </c>
      <c r="C268" s="5" t="s">
        <v>133</v>
      </c>
      <c r="D268" s="5" t="s">
        <v>41</v>
      </c>
      <c r="E268" s="5">
        <v>1636182752</v>
      </c>
      <c r="F268" s="5" t="s">
        <v>122</v>
      </c>
      <c r="G268" s="7"/>
      <c r="H268" s="4">
        <v>1</v>
      </c>
      <c r="I268" s="7" t="s">
        <v>23</v>
      </c>
      <c r="J268" s="8">
        <v>4.5</v>
      </c>
      <c r="K268" s="4" t="str">
        <f t="shared" si="30"/>
        <v/>
      </c>
      <c r="L268" s="16" t="str">
        <f t="shared" si="31"/>
        <v/>
      </c>
      <c r="M268" s="4"/>
      <c r="N268" s="16" t="str">
        <f t="shared" si="28"/>
        <v/>
      </c>
      <c r="O268" s="8"/>
      <c r="P268" s="17">
        <v>5.6</v>
      </c>
      <c r="Q268" s="8"/>
      <c r="R268" s="5"/>
      <c r="S268" t="str">
        <f t="shared" si="32"/>
        <v>11</v>
      </c>
    </row>
    <row r="269" spans="1:19">
      <c r="A269" s="4">
        <f t="shared" si="29"/>
        <v>52</v>
      </c>
      <c r="B269" s="5" t="s">
        <v>132</v>
      </c>
      <c r="C269" s="5" t="s">
        <v>133</v>
      </c>
      <c r="D269" s="5" t="s">
        <v>41</v>
      </c>
      <c r="E269" s="5">
        <v>1636182752</v>
      </c>
      <c r="F269" s="5" t="s">
        <v>122</v>
      </c>
      <c r="G269" s="7"/>
      <c r="H269" s="4">
        <v>2</v>
      </c>
      <c r="I269" s="7" t="s">
        <v>24</v>
      </c>
      <c r="J269" s="8">
        <v>4.5999999999999996</v>
      </c>
      <c r="K269" s="4" t="str">
        <f t="shared" si="30"/>
        <v/>
      </c>
      <c r="L269" s="16" t="str">
        <f t="shared" si="31"/>
        <v/>
      </c>
      <c r="M269" s="4"/>
      <c r="N269" s="16" t="str">
        <f t="shared" si="28"/>
        <v/>
      </c>
      <c r="O269" s="8"/>
      <c r="P269" s="17"/>
      <c r="Q269" s="8"/>
      <c r="R269" s="5"/>
      <c r="S269" t="str">
        <f t="shared" si="32"/>
        <v>11</v>
      </c>
    </row>
    <row r="270" spans="1:19">
      <c r="A270" s="4">
        <f t="shared" si="29"/>
        <v>52</v>
      </c>
      <c r="B270" s="5" t="s">
        <v>132</v>
      </c>
      <c r="C270" s="5" t="s">
        <v>133</v>
      </c>
      <c r="D270" s="5" t="s">
        <v>41</v>
      </c>
      <c r="E270" s="5">
        <v>1636182752</v>
      </c>
      <c r="F270" s="5" t="s">
        <v>122</v>
      </c>
      <c r="G270" s="7"/>
      <c r="H270" s="4">
        <v>3</v>
      </c>
      <c r="I270" s="7" t="s">
        <v>25</v>
      </c>
      <c r="J270" s="8">
        <v>3.4</v>
      </c>
      <c r="K270" s="4" t="str">
        <f t="shared" si="30"/>
        <v>BB</v>
      </c>
      <c r="L270" s="16" t="str">
        <f t="shared" si="31"/>
        <v/>
      </c>
      <c r="M270" s="4"/>
      <c r="N270" s="16" t="str">
        <f t="shared" ref="N270:N301" si="33">IF(K270="BB",IF(M270="x","","Thiếu"),"")</f>
        <v>Thiếu</v>
      </c>
      <c r="O270" s="8"/>
      <c r="P270" s="17"/>
      <c r="Q270" s="8"/>
      <c r="R270" s="5"/>
      <c r="S270" t="str">
        <f t="shared" si="32"/>
        <v>11</v>
      </c>
    </row>
    <row r="271" spans="1:19">
      <c r="A271" s="4">
        <f t="shared" si="29"/>
        <v>53</v>
      </c>
      <c r="B271" s="5" t="s">
        <v>134</v>
      </c>
      <c r="C271" s="6">
        <v>37235</v>
      </c>
      <c r="D271" s="5" t="s">
        <v>21</v>
      </c>
      <c r="E271" s="5">
        <v>1682327024</v>
      </c>
      <c r="F271" s="5" t="s">
        <v>135</v>
      </c>
      <c r="G271" s="7"/>
      <c r="H271" s="4">
        <v>1</v>
      </c>
      <c r="I271" s="7" t="s">
        <v>25</v>
      </c>
      <c r="J271" s="8">
        <v>3.6</v>
      </c>
      <c r="K271" s="4" t="str">
        <f t="shared" si="30"/>
        <v/>
      </c>
      <c r="L271" s="16" t="str">
        <f t="shared" si="31"/>
        <v/>
      </c>
      <c r="M271" s="4"/>
      <c r="N271" s="16" t="str">
        <f t="shared" si="33"/>
        <v/>
      </c>
      <c r="O271" s="8"/>
      <c r="P271" s="17">
        <v>5.5</v>
      </c>
      <c r="Q271" s="8"/>
      <c r="R271" s="5"/>
      <c r="S271" t="str">
        <f t="shared" si="32"/>
        <v>11</v>
      </c>
    </row>
    <row r="272" spans="1:19">
      <c r="A272" s="4">
        <f t="shared" si="29"/>
        <v>53</v>
      </c>
      <c r="B272" s="5" t="s">
        <v>134</v>
      </c>
      <c r="C272" s="6">
        <v>37235</v>
      </c>
      <c r="D272" s="5" t="s">
        <v>21</v>
      </c>
      <c r="E272" s="5">
        <v>1682327024</v>
      </c>
      <c r="F272" s="5" t="s">
        <v>135</v>
      </c>
      <c r="G272" s="7"/>
      <c r="H272" s="4">
        <v>2</v>
      </c>
      <c r="I272" s="7" t="s">
        <v>54</v>
      </c>
      <c r="J272" s="8">
        <v>3.8</v>
      </c>
      <c r="K272" s="4" t="str">
        <f t="shared" si="30"/>
        <v/>
      </c>
      <c r="L272" s="16" t="str">
        <f t="shared" si="31"/>
        <v/>
      </c>
      <c r="M272" s="4"/>
      <c r="N272" s="16" t="str">
        <f t="shared" si="33"/>
        <v/>
      </c>
      <c r="O272" s="8"/>
      <c r="P272" s="17"/>
      <c r="Q272" s="8"/>
      <c r="R272" s="5"/>
      <c r="S272" t="str">
        <f t="shared" si="32"/>
        <v>11</v>
      </c>
    </row>
    <row r="273" spans="1:19">
      <c r="A273" s="4">
        <f t="shared" si="29"/>
        <v>53</v>
      </c>
      <c r="B273" s="5" t="s">
        <v>134</v>
      </c>
      <c r="C273" s="6">
        <v>37235</v>
      </c>
      <c r="D273" s="5" t="s">
        <v>21</v>
      </c>
      <c r="E273" s="5">
        <v>1682327024</v>
      </c>
      <c r="F273" s="5" t="s">
        <v>135</v>
      </c>
      <c r="G273" s="7"/>
      <c r="H273" s="4">
        <v>3</v>
      </c>
      <c r="I273" s="7" t="s">
        <v>31</v>
      </c>
      <c r="J273" s="8">
        <v>4.2</v>
      </c>
      <c r="K273" s="4" t="str">
        <f t="shared" si="30"/>
        <v/>
      </c>
      <c r="L273" s="16" t="str">
        <f t="shared" si="31"/>
        <v/>
      </c>
      <c r="M273" s="4"/>
      <c r="N273" s="16" t="str">
        <f t="shared" si="33"/>
        <v/>
      </c>
      <c r="O273" s="8"/>
      <c r="P273" s="17"/>
      <c r="Q273" s="8"/>
      <c r="R273" s="5"/>
      <c r="S273" t="str">
        <f t="shared" si="32"/>
        <v>11</v>
      </c>
    </row>
    <row r="274" spans="1:19">
      <c r="A274" s="4">
        <f t="shared" si="29"/>
        <v>54</v>
      </c>
      <c r="B274" s="5" t="s">
        <v>136</v>
      </c>
      <c r="C274" s="6">
        <v>37202</v>
      </c>
      <c r="D274" s="5" t="s">
        <v>41</v>
      </c>
      <c r="E274" s="5">
        <v>937127887</v>
      </c>
      <c r="F274" s="5" t="s">
        <v>135</v>
      </c>
      <c r="G274" s="7"/>
      <c r="H274" s="4">
        <v>1</v>
      </c>
      <c r="I274" s="7" t="s">
        <v>23</v>
      </c>
      <c r="J274" s="8">
        <v>4.4000000000000004</v>
      </c>
      <c r="K274" s="4" t="str">
        <f t="shared" si="30"/>
        <v/>
      </c>
      <c r="L274" s="16" t="str">
        <f t="shared" si="31"/>
        <v/>
      </c>
      <c r="M274" s="4"/>
      <c r="N274" s="16" t="str">
        <f t="shared" si="33"/>
        <v/>
      </c>
      <c r="O274" s="8"/>
      <c r="P274" s="17">
        <v>5.9</v>
      </c>
      <c r="Q274" s="8"/>
      <c r="R274" s="5"/>
      <c r="S274" t="str">
        <f t="shared" si="32"/>
        <v>11</v>
      </c>
    </row>
    <row r="275" spans="1:19">
      <c r="A275" s="4">
        <f t="shared" si="29"/>
        <v>54</v>
      </c>
      <c r="B275" s="5" t="s">
        <v>136</v>
      </c>
      <c r="C275" s="6">
        <v>37202</v>
      </c>
      <c r="D275" s="5" t="s">
        <v>41</v>
      </c>
      <c r="E275" s="5">
        <v>937127887</v>
      </c>
      <c r="F275" s="5" t="s">
        <v>135</v>
      </c>
      <c r="G275" s="7"/>
      <c r="H275" s="4">
        <v>2</v>
      </c>
      <c r="I275" s="7" t="s">
        <v>24</v>
      </c>
      <c r="J275" s="8">
        <v>4.7</v>
      </c>
      <c r="K275" s="4" t="str">
        <f t="shared" si="30"/>
        <v/>
      </c>
      <c r="L275" s="16" t="str">
        <f t="shared" si="31"/>
        <v/>
      </c>
      <c r="M275" s="4"/>
      <c r="N275" s="16" t="str">
        <f t="shared" si="33"/>
        <v/>
      </c>
      <c r="O275" s="8"/>
      <c r="P275" s="17"/>
      <c r="Q275" s="8"/>
      <c r="R275" s="5"/>
      <c r="S275" t="str">
        <f t="shared" si="32"/>
        <v>11</v>
      </c>
    </row>
    <row r="276" spans="1:19">
      <c r="A276" s="4">
        <f t="shared" si="29"/>
        <v>55</v>
      </c>
      <c r="B276" s="5" t="s">
        <v>137</v>
      </c>
      <c r="C276" s="6">
        <v>37166</v>
      </c>
      <c r="D276" s="5" t="s">
        <v>41</v>
      </c>
      <c r="E276" s="5">
        <v>909108050</v>
      </c>
      <c r="F276" s="5" t="s">
        <v>138</v>
      </c>
      <c r="G276" s="7"/>
      <c r="H276" s="4">
        <v>1</v>
      </c>
      <c r="I276" s="7" t="s">
        <v>23</v>
      </c>
      <c r="J276" s="8">
        <v>4.5</v>
      </c>
      <c r="K276" s="4" t="str">
        <f t="shared" si="30"/>
        <v/>
      </c>
      <c r="L276" s="16" t="str">
        <f t="shared" si="31"/>
        <v/>
      </c>
      <c r="M276" s="4"/>
      <c r="N276" s="16" t="str">
        <f t="shared" si="33"/>
        <v/>
      </c>
      <c r="O276" s="8"/>
      <c r="P276" s="17">
        <v>6.2</v>
      </c>
      <c r="Q276" s="8"/>
      <c r="R276" s="5"/>
      <c r="S276" t="str">
        <f t="shared" si="32"/>
        <v>11</v>
      </c>
    </row>
    <row r="277" spans="1:19">
      <c r="A277" s="4">
        <f t="shared" si="29"/>
        <v>55</v>
      </c>
      <c r="B277" s="5" t="s">
        <v>137</v>
      </c>
      <c r="C277" s="6">
        <v>37166</v>
      </c>
      <c r="D277" s="5" t="s">
        <v>41</v>
      </c>
      <c r="E277" s="5">
        <v>909108050</v>
      </c>
      <c r="F277" s="5" t="s">
        <v>138</v>
      </c>
      <c r="G277" s="7"/>
      <c r="H277" s="4">
        <v>2</v>
      </c>
      <c r="I277" s="7" t="s">
        <v>24</v>
      </c>
      <c r="J277" s="8">
        <v>4.9000000000000004</v>
      </c>
      <c r="K277" s="4" t="str">
        <f t="shared" si="30"/>
        <v/>
      </c>
      <c r="L277" s="16" t="str">
        <f t="shared" si="31"/>
        <v/>
      </c>
      <c r="M277" s="4"/>
      <c r="N277" s="16" t="str">
        <f t="shared" si="33"/>
        <v/>
      </c>
      <c r="O277" s="8"/>
      <c r="P277" s="17"/>
      <c r="Q277" s="8"/>
      <c r="R277" s="5"/>
      <c r="S277" t="str">
        <f t="shared" si="32"/>
        <v>11</v>
      </c>
    </row>
    <row r="278" spans="1:19">
      <c r="A278" s="4">
        <f t="shared" si="29"/>
        <v>56</v>
      </c>
      <c r="B278" s="5" t="s">
        <v>139</v>
      </c>
      <c r="C278" s="5" t="s">
        <v>140</v>
      </c>
      <c r="D278" s="5" t="s">
        <v>41</v>
      </c>
      <c r="E278" s="5">
        <v>932708056</v>
      </c>
      <c r="F278" s="5" t="s">
        <v>141</v>
      </c>
      <c r="G278" s="7"/>
      <c r="H278" s="4">
        <v>2</v>
      </c>
      <c r="I278" s="7" t="s">
        <v>25</v>
      </c>
      <c r="J278" s="8">
        <v>4.5</v>
      </c>
      <c r="K278" s="4" t="str">
        <f t="shared" si="30"/>
        <v/>
      </c>
      <c r="L278" s="16" t="str">
        <f t="shared" si="31"/>
        <v/>
      </c>
      <c r="M278" s="4"/>
      <c r="N278" s="16" t="str">
        <f t="shared" si="33"/>
        <v/>
      </c>
      <c r="O278" s="8"/>
      <c r="P278" s="17"/>
      <c r="Q278" s="8"/>
      <c r="R278" s="5"/>
      <c r="S278" t="str">
        <f t="shared" si="32"/>
        <v>11</v>
      </c>
    </row>
    <row r="279" spans="1:19">
      <c r="A279" s="4">
        <f t="shared" si="29"/>
        <v>57</v>
      </c>
      <c r="B279" s="5" t="s">
        <v>142</v>
      </c>
      <c r="C279" s="5" t="s">
        <v>143</v>
      </c>
      <c r="D279" s="5" t="s">
        <v>21</v>
      </c>
      <c r="E279" s="5">
        <v>1203019426</v>
      </c>
      <c r="F279" s="5" t="s">
        <v>141</v>
      </c>
      <c r="G279" s="7"/>
      <c r="H279" s="4">
        <v>1</v>
      </c>
      <c r="I279" s="7" t="s">
        <v>23</v>
      </c>
      <c r="J279" s="8">
        <v>4</v>
      </c>
      <c r="K279" s="4" t="str">
        <f t="shared" si="30"/>
        <v/>
      </c>
      <c r="L279" s="16" t="str">
        <f t="shared" si="31"/>
        <v/>
      </c>
      <c r="M279" s="4"/>
      <c r="N279" s="16" t="str">
        <f t="shared" si="33"/>
        <v/>
      </c>
      <c r="O279" s="8"/>
      <c r="P279" s="17">
        <v>5.2</v>
      </c>
      <c r="Q279" s="8"/>
      <c r="R279" s="5"/>
      <c r="S279" t="str">
        <f t="shared" si="32"/>
        <v>11</v>
      </c>
    </row>
    <row r="280" spans="1:19">
      <c r="A280" s="4">
        <f t="shared" si="29"/>
        <v>57</v>
      </c>
      <c r="B280" s="5" t="s">
        <v>142</v>
      </c>
      <c r="C280" s="5" t="s">
        <v>143</v>
      </c>
      <c r="D280" s="5" t="s">
        <v>21</v>
      </c>
      <c r="E280" s="5">
        <v>1203019426</v>
      </c>
      <c r="F280" s="5" t="s">
        <v>141</v>
      </c>
      <c r="G280" s="7"/>
      <c r="H280" s="4">
        <v>2</v>
      </c>
      <c r="I280" s="7" t="s">
        <v>24</v>
      </c>
      <c r="J280" s="8">
        <v>4.5</v>
      </c>
      <c r="K280" s="4" t="str">
        <f t="shared" si="30"/>
        <v/>
      </c>
      <c r="L280" s="16" t="str">
        <f t="shared" si="31"/>
        <v/>
      </c>
      <c r="M280" s="4"/>
      <c r="N280" s="16" t="str">
        <f t="shared" si="33"/>
        <v/>
      </c>
      <c r="O280" s="8"/>
      <c r="P280" s="17"/>
      <c r="Q280" s="8"/>
      <c r="R280" s="5"/>
      <c r="S280" t="str">
        <f t="shared" si="32"/>
        <v>11</v>
      </c>
    </row>
    <row r="281" spans="1:19">
      <c r="A281" s="4">
        <f t="shared" si="29"/>
        <v>57</v>
      </c>
      <c r="B281" s="5" t="s">
        <v>142</v>
      </c>
      <c r="C281" s="5" t="s">
        <v>143</v>
      </c>
      <c r="D281" s="5" t="s">
        <v>21</v>
      </c>
      <c r="E281" s="5">
        <v>1203019426</v>
      </c>
      <c r="F281" s="5" t="s">
        <v>141</v>
      </c>
      <c r="G281" s="7"/>
      <c r="H281" s="4">
        <v>4</v>
      </c>
      <c r="I281" s="7" t="s">
        <v>31</v>
      </c>
      <c r="J281" s="8">
        <v>4.7</v>
      </c>
      <c r="K281" s="4" t="str">
        <f t="shared" si="30"/>
        <v/>
      </c>
      <c r="L281" s="16" t="str">
        <f t="shared" si="31"/>
        <v/>
      </c>
      <c r="M281" s="4"/>
      <c r="N281" s="16" t="str">
        <f t="shared" si="33"/>
        <v/>
      </c>
      <c r="O281" s="8"/>
      <c r="P281" s="17"/>
      <c r="Q281" s="8"/>
      <c r="R281" s="5"/>
      <c r="S281" t="str">
        <f t="shared" si="32"/>
        <v>11</v>
      </c>
    </row>
    <row r="282" spans="1:19">
      <c r="A282" s="4">
        <f t="shared" ref="A282:A305" si="34">IF(B282=B281,A281,A281+1)</f>
        <v>58</v>
      </c>
      <c r="B282" s="5" t="s">
        <v>144</v>
      </c>
      <c r="C282" s="6">
        <v>36654</v>
      </c>
      <c r="D282" s="5" t="s">
        <v>41</v>
      </c>
      <c r="E282" s="5"/>
      <c r="F282" s="5" t="s">
        <v>145</v>
      </c>
      <c r="G282" s="7"/>
      <c r="H282" s="4">
        <v>1</v>
      </c>
      <c r="I282" s="7" t="s">
        <v>23</v>
      </c>
      <c r="J282" s="8">
        <v>3.8</v>
      </c>
      <c r="K282" s="4" t="str">
        <f t="shared" si="30"/>
        <v/>
      </c>
      <c r="L282" s="16" t="str">
        <f t="shared" si="31"/>
        <v/>
      </c>
      <c r="M282" s="4"/>
      <c r="N282" s="16" t="str">
        <f t="shared" si="33"/>
        <v/>
      </c>
      <c r="O282" s="8"/>
      <c r="P282" s="17">
        <v>5.2</v>
      </c>
      <c r="Q282" s="8"/>
      <c r="R282" s="5"/>
      <c r="S282" t="str">
        <f t="shared" si="32"/>
        <v>11</v>
      </c>
    </row>
    <row r="283" spans="1:19">
      <c r="A283" s="4">
        <f t="shared" si="34"/>
        <v>58</v>
      </c>
      <c r="B283" s="5" t="s">
        <v>144</v>
      </c>
      <c r="C283" s="6">
        <v>36654</v>
      </c>
      <c r="D283" s="5" t="s">
        <v>41</v>
      </c>
      <c r="E283" s="5"/>
      <c r="F283" s="5" t="s">
        <v>145</v>
      </c>
      <c r="G283" s="7"/>
      <c r="H283" s="4">
        <v>4</v>
      </c>
      <c r="I283" s="7" t="s">
        <v>26</v>
      </c>
      <c r="J283" s="8">
        <v>3.7</v>
      </c>
      <c r="K283" s="4" t="str">
        <f t="shared" si="30"/>
        <v/>
      </c>
      <c r="L283" s="16" t="str">
        <f t="shared" si="31"/>
        <v/>
      </c>
      <c r="M283" s="4"/>
      <c r="N283" s="16" t="str">
        <f t="shared" si="33"/>
        <v/>
      </c>
      <c r="O283" s="8"/>
      <c r="P283" s="17"/>
      <c r="Q283" s="8"/>
      <c r="R283" s="5"/>
      <c r="S283" t="str">
        <f t="shared" si="32"/>
        <v>11</v>
      </c>
    </row>
    <row r="284" spans="1:19">
      <c r="A284" s="4">
        <f t="shared" si="34"/>
        <v>58</v>
      </c>
      <c r="B284" s="5" t="s">
        <v>144</v>
      </c>
      <c r="C284" s="6">
        <v>36654</v>
      </c>
      <c r="D284" s="5" t="s">
        <v>41</v>
      </c>
      <c r="E284" s="5"/>
      <c r="F284" s="5" t="s">
        <v>145</v>
      </c>
      <c r="G284" s="7"/>
      <c r="H284" s="4">
        <v>5</v>
      </c>
      <c r="I284" s="7" t="s">
        <v>54</v>
      </c>
      <c r="J284" s="8">
        <v>4.5</v>
      </c>
      <c r="K284" s="4" t="str">
        <f t="shared" si="30"/>
        <v/>
      </c>
      <c r="L284" s="16" t="str">
        <f t="shared" si="31"/>
        <v/>
      </c>
      <c r="M284" s="4"/>
      <c r="N284" s="16" t="str">
        <f t="shared" si="33"/>
        <v/>
      </c>
      <c r="O284" s="8"/>
      <c r="P284" s="17"/>
      <c r="Q284" s="8"/>
      <c r="R284" s="5"/>
      <c r="S284" t="str">
        <f t="shared" si="32"/>
        <v>11</v>
      </c>
    </row>
    <row r="285" spans="1:19">
      <c r="A285" s="4">
        <f t="shared" si="34"/>
        <v>59</v>
      </c>
      <c r="B285" s="5" t="s">
        <v>146</v>
      </c>
      <c r="C285" s="6">
        <v>37081</v>
      </c>
      <c r="D285" s="5" t="s">
        <v>41</v>
      </c>
      <c r="E285" s="5">
        <v>1672432599</v>
      </c>
      <c r="F285" s="5" t="s">
        <v>145</v>
      </c>
      <c r="G285" s="7"/>
      <c r="H285" s="4">
        <v>1</v>
      </c>
      <c r="I285" s="7" t="s">
        <v>23</v>
      </c>
      <c r="J285" s="8">
        <v>4.4000000000000004</v>
      </c>
      <c r="K285" s="4" t="str">
        <f t="shared" si="30"/>
        <v/>
      </c>
      <c r="L285" s="16" t="str">
        <f t="shared" si="31"/>
        <v/>
      </c>
      <c r="M285" s="4"/>
      <c r="N285" s="16" t="str">
        <f t="shared" si="33"/>
        <v/>
      </c>
      <c r="O285" s="8"/>
      <c r="P285" s="17">
        <v>6.2</v>
      </c>
      <c r="Q285" s="8"/>
      <c r="R285" s="5"/>
      <c r="S285" t="str">
        <f t="shared" si="32"/>
        <v>11</v>
      </c>
    </row>
    <row r="286" spans="1:19">
      <c r="A286" s="4">
        <f t="shared" si="34"/>
        <v>59</v>
      </c>
      <c r="B286" s="5" t="s">
        <v>146</v>
      </c>
      <c r="C286" s="6">
        <v>37081</v>
      </c>
      <c r="D286" s="5" t="s">
        <v>41</v>
      </c>
      <c r="E286" s="5">
        <v>1672432599</v>
      </c>
      <c r="F286" s="5" t="s">
        <v>145</v>
      </c>
      <c r="G286" s="7"/>
      <c r="H286" s="4">
        <v>3</v>
      </c>
      <c r="I286" s="7" t="s">
        <v>32</v>
      </c>
      <c r="J286" s="8">
        <v>4.9000000000000004</v>
      </c>
      <c r="K286" s="4" t="str">
        <f t="shared" si="30"/>
        <v/>
      </c>
      <c r="L286" s="16" t="str">
        <f t="shared" si="31"/>
        <v/>
      </c>
      <c r="M286" s="4"/>
      <c r="N286" s="16" t="str">
        <f t="shared" si="33"/>
        <v/>
      </c>
      <c r="O286" s="8"/>
      <c r="P286" s="17"/>
      <c r="Q286" s="8"/>
      <c r="R286" s="5"/>
      <c r="S286" t="str">
        <f t="shared" si="32"/>
        <v>11</v>
      </c>
    </row>
    <row r="287" spans="1:19">
      <c r="A287" s="4">
        <f t="shared" si="34"/>
        <v>60</v>
      </c>
      <c r="B287" s="5" t="s">
        <v>147</v>
      </c>
      <c r="C287" s="5" t="s">
        <v>148</v>
      </c>
      <c r="D287" s="5" t="s">
        <v>21</v>
      </c>
      <c r="E287" s="5">
        <v>1695230193</v>
      </c>
      <c r="F287" s="5" t="s">
        <v>149</v>
      </c>
      <c r="G287" s="7"/>
      <c r="H287" s="4">
        <v>1</v>
      </c>
      <c r="I287" s="7" t="s">
        <v>23</v>
      </c>
      <c r="J287" s="8">
        <v>4.0999999999999996</v>
      </c>
      <c r="K287" s="4" t="str">
        <f t="shared" si="30"/>
        <v/>
      </c>
      <c r="L287" s="16" t="str">
        <f t="shared" si="31"/>
        <v/>
      </c>
      <c r="M287" s="4"/>
      <c r="N287" s="16" t="str">
        <f t="shared" si="33"/>
        <v/>
      </c>
      <c r="O287" s="8"/>
      <c r="P287" s="17">
        <v>5.7</v>
      </c>
      <c r="Q287" s="8"/>
      <c r="R287" s="5"/>
      <c r="S287" t="str">
        <f t="shared" si="32"/>
        <v>11</v>
      </c>
    </row>
    <row r="288" spans="1:19">
      <c r="A288" s="4">
        <f t="shared" si="34"/>
        <v>60</v>
      </c>
      <c r="B288" s="5" t="s">
        <v>147</v>
      </c>
      <c r="C288" s="5" t="s">
        <v>148</v>
      </c>
      <c r="D288" s="5" t="s">
        <v>21</v>
      </c>
      <c r="E288" s="5">
        <v>1695230193</v>
      </c>
      <c r="F288" s="5" t="s">
        <v>149</v>
      </c>
      <c r="G288" s="7"/>
      <c r="H288" s="4">
        <v>3</v>
      </c>
      <c r="I288" s="7" t="s">
        <v>26</v>
      </c>
      <c r="J288" s="8">
        <v>4.7</v>
      </c>
      <c r="K288" s="4" t="str">
        <f t="shared" si="30"/>
        <v/>
      </c>
      <c r="L288" s="16" t="str">
        <f t="shared" si="31"/>
        <v/>
      </c>
      <c r="M288" s="4"/>
      <c r="N288" s="16" t="str">
        <f t="shared" si="33"/>
        <v/>
      </c>
      <c r="O288" s="8"/>
      <c r="P288" s="17"/>
      <c r="Q288" s="8"/>
      <c r="R288" s="5"/>
      <c r="S288" t="str">
        <f t="shared" si="32"/>
        <v>11</v>
      </c>
    </row>
    <row r="289" spans="1:19">
      <c r="A289" s="4">
        <f t="shared" si="34"/>
        <v>60</v>
      </c>
      <c r="B289" s="5" t="s">
        <v>147</v>
      </c>
      <c r="C289" s="5" t="s">
        <v>148</v>
      </c>
      <c r="D289" s="5" t="s">
        <v>21</v>
      </c>
      <c r="E289" s="5">
        <v>1695230193</v>
      </c>
      <c r="F289" s="5" t="s">
        <v>149</v>
      </c>
      <c r="G289" s="7"/>
      <c r="H289" s="4">
        <v>4</v>
      </c>
      <c r="I289" s="7" t="s">
        <v>32</v>
      </c>
      <c r="J289" s="8">
        <v>4.5</v>
      </c>
      <c r="K289" s="4" t="str">
        <f t="shared" si="30"/>
        <v/>
      </c>
      <c r="L289" s="16" t="str">
        <f t="shared" si="31"/>
        <v/>
      </c>
      <c r="M289" s="4"/>
      <c r="N289" s="16" t="str">
        <f t="shared" si="33"/>
        <v/>
      </c>
      <c r="O289" s="8"/>
      <c r="P289" s="17"/>
      <c r="Q289" s="8"/>
      <c r="R289" s="5"/>
      <c r="S289" t="str">
        <f t="shared" si="32"/>
        <v>11</v>
      </c>
    </row>
    <row r="290" spans="1:19">
      <c r="A290" s="4">
        <f t="shared" si="34"/>
        <v>61</v>
      </c>
      <c r="B290" s="5" t="s">
        <v>150</v>
      </c>
      <c r="C290" s="5" t="s">
        <v>151</v>
      </c>
      <c r="D290" s="5" t="s">
        <v>21</v>
      </c>
      <c r="E290" s="5">
        <v>937851364</v>
      </c>
      <c r="F290" s="5" t="s">
        <v>149</v>
      </c>
      <c r="G290" s="7"/>
      <c r="H290" s="4">
        <v>1</v>
      </c>
      <c r="I290" s="7" t="s">
        <v>23</v>
      </c>
      <c r="J290" s="8">
        <v>3.9</v>
      </c>
      <c r="K290" s="4" t="str">
        <f t="shared" si="30"/>
        <v/>
      </c>
      <c r="L290" s="16" t="str">
        <f t="shared" si="31"/>
        <v/>
      </c>
      <c r="M290" s="4"/>
      <c r="N290" s="16" t="str">
        <f t="shared" si="33"/>
        <v/>
      </c>
      <c r="O290" s="8"/>
      <c r="P290" s="17">
        <v>5.9</v>
      </c>
      <c r="Q290" s="8"/>
      <c r="R290" s="5"/>
      <c r="S290" t="str">
        <f t="shared" si="32"/>
        <v>11</v>
      </c>
    </row>
    <row r="291" spans="1:19">
      <c r="A291" s="4">
        <f t="shared" si="34"/>
        <v>61</v>
      </c>
      <c r="B291" s="5" t="s">
        <v>150</v>
      </c>
      <c r="C291" s="5" t="s">
        <v>151</v>
      </c>
      <c r="D291" s="5" t="s">
        <v>21</v>
      </c>
      <c r="E291" s="5">
        <v>937851364</v>
      </c>
      <c r="F291" s="5" t="s">
        <v>149</v>
      </c>
      <c r="G291" s="7"/>
      <c r="H291" s="4">
        <v>2</v>
      </c>
      <c r="I291" s="7" t="s">
        <v>24</v>
      </c>
      <c r="J291" s="8">
        <v>4.2</v>
      </c>
      <c r="K291" s="4" t="str">
        <f t="shared" si="30"/>
        <v/>
      </c>
      <c r="L291" s="16" t="str">
        <f t="shared" si="31"/>
        <v/>
      </c>
      <c r="M291" s="4"/>
      <c r="N291" s="16" t="str">
        <f t="shared" si="33"/>
        <v/>
      </c>
      <c r="O291" s="8"/>
      <c r="P291" s="17"/>
      <c r="Q291" s="8"/>
      <c r="R291" s="5"/>
      <c r="S291" t="str">
        <f t="shared" si="32"/>
        <v>11</v>
      </c>
    </row>
    <row r="292" spans="1:19">
      <c r="A292" s="4">
        <f t="shared" si="34"/>
        <v>61</v>
      </c>
      <c r="B292" s="5" t="s">
        <v>150</v>
      </c>
      <c r="C292" s="5" t="s">
        <v>151</v>
      </c>
      <c r="D292" s="5" t="s">
        <v>21</v>
      </c>
      <c r="E292" s="5">
        <v>937851364</v>
      </c>
      <c r="F292" s="5" t="s">
        <v>149</v>
      </c>
      <c r="G292" s="7"/>
      <c r="H292" s="4">
        <v>4</v>
      </c>
      <c r="I292" s="7" t="s">
        <v>32</v>
      </c>
      <c r="J292" s="8">
        <v>4.5999999999999996</v>
      </c>
      <c r="K292" s="4" t="str">
        <f t="shared" si="30"/>
        <v/>
      </c>
      <c r="L292" s="16" t="str">
        <f t="shared" si="31"/>
        <v/>
      </c>
      <c r="M292" s="4"/>
      <c r="N292" s="16" t="str">
        <f t="shared" si="33"/>
        <v/>
      </c>
      <c r="O292" s="8"/>
      <c r="P292" s="17"/>
      <c r="Q292" s="8"/>
      <c r="R292" s="5"/>
      <c r="S292" t="str">
        <f t="shared" si="32"/>
        <v>11</v>
      </c>
    </row>
    <row r="293" spans="1:19">
      <c r="A293" s="4">
        <f t="shared" si="34"/>
        <v>62</v>
      </c>
      <c r="B293" s="5" t="s">
        <v>152</v>
      </c>
      <c r="C293" s="5" t="s">
        <v>153</v>
      </c>
      <c r="D293" s="5" t="s">
        <v>21</v>
      </c>
      <c r="E293" s="5">
        <v>908651565</v>
      </c>
      <c r="F293" s="5" t="s">
        <v>149</v>
      </c>
      <c r="G293" s="7"/>
      <c r="H293" s="4">
        <v>1</v>
      </c>
      <c r="I293" s="7" t="s">
        <v>23</v>
      </c>
      <c r="J293" s="8">
        <v>3.5</v>
      </c>
      <c r="K293" s="4" t="str">
        <f t="shared" si="30"/>
        <v/>
      </c>
      <c r="L293" s="16" t="str">
        <f t="shared" si="31"/>
        <v>TC</v>
      </c>
      <c r="M293" s="4"/>
      <c r="N293" s="16" t="str">
        <f t="shared" si="33"/>
        <v/>
      </c>
      <c r="O293" s="8"/>
      <c r="P293" s="17">
        <v>5.0999999999999996</v>
      </c>
      <c r="Q293" s="8"/>
      <c r="R293" s="5"/>
      <c r="S293" t="str">
        <f t="shared" si="32"/>
        <v>11</v>
      </c>
    </row>
    <row r="294" spans="1:19">
      <c r="A294" s="4">
        <f t="shared" si="34"/>
        <v>62</v>
      </c>
      <c r="B294" s="5" t="s">
        <v>152</v>
      </c>
      <c r="C294" s="5" t="s">
        <v>153</v>
      </c>
      <c r="D294" s="5" t="s">
        <v>21</v>
      </c>
      <c r="E294" s="5">
        <v>908651565</v>
      </c>
      <c r="F294" s="5" t="s">
        <v>149</v>
      </c>
      <c r="G294" s="7"/>
      <c r="H294" s="4">
        <v>2</v>
      </c>
      <c r="I294" s="7" t="s">
        <v>24</v>
      </c>
      <c r="J294" s="8">
        <v>3.9</v>
      </c>
      <c r="K294" s="4" t="str">
        <f t="shared" si="30"/>
        <v/>
      </c>
      <c r="L294" s="16" t="str">
        <f t="shared" si="31"/>
        <v/>
      </c>
      <c r="M294" s="4"/>
      <c r="N294" s="16" t="str">
        <f t="shared" si="33"/>
        <v/>
      </c>
      <c r="O294" s="8"/>
      <c r="P294" s="17"/>
      <c r="Q294" s="8"/>
      <c r="R294" s="5"/>
      <c r="S294" t="str">
        <f t="shared" si="32"/>
        <v>11</v>
      </c>
    </row>
    <row r="295" spans="1:19">
      <c r="A295" s="4">
        <f t="shared" si="34"/>
        <v>62</v>
      </c>
      <c r="B295" s="5" t="s">
        <v>152</v>
      </c>
      <c r="C295" s="5" t="s">
        <v>153</v>
      </c>
      <c r="D295" s="5" t="s">
        <v>21</v>
      </c>
      <c r="E295" s="5">
        <v>908651565</v>
      </c>
      <c r="F295" s="5" t="s">
        <v>149</v>
      </c>
      <c r="G295" s="7"/>
      <c r="H295" s="4">
        <v>3</v>
      </c>
      <c r="I295" s="7" t="s">
        <v>25</v>
      </c>
      <c r="J295" s="8">
        <v>4.3</v>
      </c>
      <c r="K295" s="4" t="str">
        <f t="shared" si="30"/>
        <v/>
      </c>
      <c r="L295" s="16" t="str">
        <f t="shared" si="31"/>
        <v/>
      </c>
      <c r="M295" s="4"/>
      <c r="N295" s="16" t="str">
        <f t="shared" si="33"/>
        <v/>
      </c>
      <c r="O295" s="8"/>
      <c r="P295" s="17"/>
      <c r="Q295" s="8"/>
      <c r="R295" s="5"/>
      <c r="S295" t="str">
        <f t="shared" si="32"/>
        <v>11</v>
      </c>
    </row>
    <row r="296" spans="1:19">
      <c r="A296" s="4">
        <f t="shared" si="34"/>
        <v>62</v>
      </c>
      <c r="B296" s="5" t="s">
        <v>152</v>
      </c>
      <c r="C296" s="5" t="s">
        <v>153</v>
      </c>
      <c r="D296" s="5" t="s">
        <v>21</v>
      </c>
      <c r="E296" s="5">
        <v>908651565</v>
      </c>
      <c r="F296" s="5" t="s">
        <v>149</v>
      </c>
      <c r="G296" s="7"/>
      <c r="H296" s="4">
        <v>5</v>
      </c>
      <c r="I296" s="7" t="s">
        <v>27</v>
      </c>
      <c r="J296" s="8">
        <v>4.8</v>
      </c>
      <c r="K296" s="4" t="str">
        <f t="shared" si="30"/>
        <v/>
      </c>
      <c r="L296" s="16" t="str">
        <f t="shared" si="31"/>
        <v/>
      </c>
      <c r="M296" s="4"/>
      <c r="N296" s="16" t="str">
        <f t="shared" si="33"/>
        <v/>
      </c>
      <c r="O296" s="8"/>
      <c r="P296" s="17"/>
      <c r="Q296" s="8"/>
      <c r="R296" s="5"/>
      <c r="S296" t="str">
        <f t="shared" si="32"/>
        <v>11</v>
      </c>
    </row>
    <row r="297" spans="1:19">
      <c r="A297" s="4">
        <f t="shared" si="34"/>
        <v>62</v>
      </c>
      <c r="B297" s="5" t="s">
        <v>152</v>
      </c>
      <c r="C297" s="5" t="s">
        <v>153</v>
      </c>
      <c r="D297" s="5" t="s">
        <v>21</v>
      </c>
      <c r="E297" s="5">
        <v>908651565</v>
      </c>
      <c r="F297" s="5" t="s">
        <v>149</v>
      </c>
      <c r="G297" s="7"/>
      <c r="H297" s="4">
        <v>6</v>
      </c>
      <c r="I297" s="7" t="s">
        <v>32</v>
      </c>
      <c r="J297" s="8">
        <v>4.2</v>
      </c>
      <c r="K297" s="4" t="str">
        <f t="shared" si="30"/>
        <v/>
      </c>
      <c r="L297" s="16" t="str">
        <f t="shared" si="31"/>
        <v/>
      </c>
      <c r="M297" s="4"/>
      <c r="N297" s="16" t="str">
        <f t="shared" si="33"/>
        <v/>
      </c>
      <c r="O297" s="8"/>
      <c r="P297" s="17"/>
      <c r="Q297" s="8"/>
      <c r="R297" s="5"/>
      <c r="S297" t="str">
        <f t="shared" si="32"/>
        <v>11</v>
      </c>
    </row>
    <row r="298" spans="1:19">
      <c r="A298" s="4">
        <f t="shared" si="34"/>
        <v>63</v>
      </c>
      <c r="B298" s="5" t="s">
        <v>154</v>
      </c>
      <c r="C298" s="5" t="s">
        <v>155</v>
      </c>
      <c r="D298" s="5" t="s">
        <v>41</v>
      </c>
      <c r="E298" s="5">
        <v>902820899</v>
      </c>
      <c r="F298" s="5" t="s">
        <v>149</v>
      </c>
      <c r="G298" s="7"/>
      <c r="H298" s="4">
        <v>2</v>
      </c>
      <c r="I298" s="7" t="s">
        <v>24</v>
      </c>
      <c r="J298" s="8">
        <v>3.9</v>
      </c>
      <c r="K298" s="4" t="str">
        <f t="shared" si="30"/>
        <v/>
      </c>
      <c r="L298" s="16" t="str">
        <f t="shared" si="31"/>
        <v/>
      </c>
      <c r="M298" s="4"/>
      <c r="N298" s="16" t="str">
        <f t="shared" si="33"/>
        <v/>
      </c>
      <c r="O298" s="8"/>
      <c r="P298" s="17"/>
      <c r="Q298" s="8"/>
      <c r="R298" s="5"/>
      <c r="S298" t="str">
        <f t="shared" si="32"/>
        <v>11</v>
      </c>
    </row>
    <row r="299" spans="1:19">
      <c r="A299" s="4">
        <f t="shared" si="34"/>
        <v>63</v>
      </c>
      <c r="B299" s="5" t="s">
        <v>154</v>
      </c>
      <c r="C299" s="5" t="s">
        <v>155</v>
      </c>
      <c r="D299" s="5" t="s">
        <v>41</v>
      </c>
      <c r="E299" s="5">
        <v>902820899</v>
      </c>
      <c r="F299" s="5" t="s">
        <v>149</v>
      </c>
      <c r="G299" s="7"/>
      <c r="H299" s="4">
        <v>4</v>
      </c>
      <c r="I299" s="7" t="s">
        <v>26</v>
      </c>
      <c r="J299" s="8">
        <v>4.3</v>
      </c>
      <c r="K299" s="4" t="str">
        <f t="shared" si="30"/>
        <v/>
      </c>
      <c r="L299" s="16" t="str">
        <f t="shared" si="31"/>
        <v/>
      </c>
      <c r="M299" s="4"/>
      <c r="N299" s="16" t="str">
        <f t="shared" si="33"/>
        <v/>
      </c>
      <c r="O299" s="8"/>
      <c r="P299" s="17"/>
      <c r="Q299" s="8"/>
      <c r="R299" s="5"/>
      <c r="S299" t="str">
        <f t="shared" si="32"/>
        <v>11</v>
      </c>
    </row>
    <row r="300" spans="1:19">
      <c r="A300" s="4">
        <f t="shared" si="34"/>
        <v>63</v>
      </c>
      <c r="B300" s="5" t="s">
        <v>154</v>
      </c>
      <c r="C300" s="5" t="s">
        <v>155</v>
      </c>
      <c r="D300" s="5" t="s">
        <v>41</v>
      </c>
      <c r="E300" s="5">
        <v>902820899</v>
      </c>
      <c r="F300" s="5" t="s">
        <v>149</v>
      </c>
      <c r="G300" s="7"/>
      <c r="H300" s="4">
        <v>5</v>
      </c>
      <c r="I300" s="7" t="s">
        <v>27</v>
      </c>
      <c r="J300" s="8">
        <v>4.9000000000000004</v>
      </c>
      <c r="K300" s="4" t="str">
        <f t="shared" si="30"/>
        <v/>
      </c>
      <c r="L300" s="16" t="str">
        <f t="shared" si="31"/>
        <v/>
      </c>
      <c r="M300" s="4"/>
      <c r="N300" s="16" t="str">
        <f t="shared" si="33"/>
        <v/>
      </c>
      <c r="O300" s="8"/>
      <c r="P300" s="17"/>
      <c r="Q300" s="8"/>
      <c r="R300" s="5"/>
      <c r="S300" t="str">
        <f t="shared" si="32"/>
        <v>11</v>
      </c>
    </row>
    <row r="301" spans="1:19">
      <c r="A301" s="4">
        <f t="shared" si="34"/>
        <v>63</v>
      </c>
      <c r="B301" s="5" t="s">
        <v>154</v>
      </c>
      <c r="C301" s="5" t="s">
        <v>155</v>
      </c>
      <c r="D301" s="5" t="s">
        <v>41</v>
      </c>
      <c r="E301" s="5">
        <v>902820899</v>
      </c>
      <c r="F301" s="5" t="s">
        <v>149</v>
      </c>
      <c r="G301" s="7"/>
      <c r="H301" s="4">
        <v>6</v>
      </c>
      <c r="I301" s="7" t="s">
        <v>32</v>
      </c>
      <c r="J301" s="8">
        <v>4</v>
      </c>
      <c r="K301" s="4" t="str">
        <f t="shared" si="30"/>
        <v/>
      </c>
      <c r="L301" s="16" t="str">
        <f t="shared" si="31"/>
        <v/>
      </c>
      <c r="M301" s="4"/>
      <c r="N301" s="16" t="str">
        <f t="shared" si="33"/>
        <v/>
      </c>
      <c r="O301" s="8"/>
      <c r="P301" s="17"/>
      <c r="Q301" s="8"/>
      <c r="R301" s="5"/>
      <c r="S301" t="str">
        <f t="shared" si="32"/>
        <v>11</v>
      </c>
    </row>
    <row r="302" spans="1:19">
      <c r="A302" s="4">
        <f t="shared" si="34"/>
        <v>64</v>
      </c>
      <c r="B302" s="5" t="s">
        <v>156</v>
      </c>
      <c r="C302" s="5" t="s">
        <v>157</v>
      </c>
      <c r="D302" s="5" t="s">
        <v>41</v>
      </c>
      <c r="E302" s="5">
        <v>1677894936</v>
      </c>
      <c r="F302" s="5" t="s">
        <v>149</v>
      </c>
      <c r="G302" s="7"/>
      <c r="H302" s="4">
        <v>3</v>
      </c>
      <c r="I302" s="7" t="s">
        <v>158</v>
      </c>
      <c r="J302" s="8">
        <v>4.9000000000000004</v>
      </c>
      <c r="K302" s="4" t="str">
        <f t="shared" si="30"/>
        <v/>
      </c>
      <c r="L302" s="16" t="str">
        <f t="shared" si="31"/>
        <v/>
      </c>
      <c r="M302" s="4"/>
      <c r="N302" s="16" t="str">
        <f t="shared" ref="N302:N305" si="35">IF(K302="BB",IF(M302="x","","Thiếu"),"")</f>
        <v/>
      </c>
      <c r="O302" s="8"/>
      <c r="P302" s="17"/>
      <c r="Q302" s="8"/>
      <c r="R302" s="5"/>
      <c r="S302" t="str">
        <f t="shared" si="32"/>
        <v>11</v>
      </c>
    </row>
    <row r="303" spans="1:19">
      <c r="A303" s="4">
        <f t="shared" si="34"/>
        <v>65</v>
      </c>
      <c r="B303" s="5" t="s">
        <v>159</v>
      </c>
      <c r="C303" s="5" t="s">
        <v>64</v>
      </c>
      <c r="D303" s="5" t="s">
        <v>21</v>
      </c>
      <c r="E303" s="5">
        <v>1227970725</v>
      </c>
      <c r="F303" s="5" t="s">
        <v>149</v>
      </c>
      <c r="G303" s="7"/>
      <c r="H303" s="4">
        <v>2</v>
      </c>
      <c r="I303" s="7" t="s">
        <v>24</v>
      </c>
      <c r="J303" s="8">
        <v>3.9</v>
      </c>
      <c r="K303" s="4" t="str">
        <f t="shared" si="30"/>
        <v/>
      </c>
      <c r="L303" s="16" t="str">
        <f t="shared" si="31"/>
        <v/>
      </c>
      <c r="M303" s="4"/>
      <c r="N303" s="16" t="str">
        <f t="shared" si="35"/>
        <v/>
      </c>
      <c r="O303" s="8"/>
      <c r="P303" s="17"/>
      <c r="Q303" s="8"/>
      <c r="R303" s="5"/>
      <c r="S303" t="str">
        <f t="shared" si="32"/>
        <v>11</v>
      </c>
    </row>
    <row r="304" spans="1:19">
      <c r="A304" s="4">
        <f t="shared" si="34"/>
        <v>65</v>
      </c>
      <c r="B304" s="5" t="s">
        <v>159</v>
      </c>
      <c r="C304" s="5" t="s">
        <v>64</v>
      </c>
      <c r="D304" s="5" t="s">
        <v>21</v>
      </c>
      <c r="E304" s="5">
        <v>1227970725</v>
      </c>
      <c r="F304" s="5" t="s">
        <v>149</v>
      </c>
      <c r="G304" s="7"/>
      <c r="H304" s="4">
        <v>3</v>
      </c>
      <c r="I304" s="7" t="s">
        <v>25</v>
      </c>
      <c r="J304" s="8">
        <v>3.5</v>
      </c>
      <c r="K304" s="4" t="str">
        <f t="shared" si="30"/>
        <v/>
      </c>
      <c r="L304" s="16" t="str">
        <f t="shared" si="31"/>
        <v/>
      </c>
      <c r="M304" s="4"/>
      <c r="N304" s="16" t="str">
        <f t="shared" si="35"/>
        <v/>
      </c>
      <c r="O304" s="8"/>
      <c r="P304" s="17"/>
      <c r="Q304" s="8"/>
      <c r="R304" s="5"/>
      <c r="S304" t="str">
        <f t="shared" si="32"/>
        <v>11</v>
      </c>
    </row>
    <row r="305" spans="1:19">
      <c r="A305" s="4">
        <f t="shared" si="34"/>
        <v>65</v>
      </c>
      <c r="B305" s="5" t="s">
        <v>159</v>
      </c>
      <c r="C305" s="5" t="s">
        <v>64</v>
      </c>
      <c r="D305" s="5" t="s">
        <v>21</v>
      </c>
      <c r="E305" s="5">
        <v>1227970725</v>
      </c>
      <c r="F305" s="5" t="s">
        <v>149</v>
      </c>
      <c r="G305" s="7"/>
      <c r="H305" s="4">
        <v>4</v>
      </c>
      <c r="I305" s="7" t="s">
        <v>32</v>
      </c>
      <c r="J305" s="8">
        <v>4.5</v>
      </c>
      <c r="K305" s="4" t="str">
        <f t="shared" si="30"/>
        <v/>
      </c>
      <c r="L305" s="16" t="str">
        <f t="shared" si="31"/>
        <v/>
      </c>
      <c r="M305" s="4"/>
      <c r="N305" s="16" t="str">
        <f t="shared" si="35"/>
        <v/>
      </c>
      <c r="O305" s="8"/>
      <c r="P305" s="17"/>
      <c r="Q305" s="8"/>
      <c r="R305" s="5"/>
      <c r="S305" t="str">
        <f t="shared" si="32"/>
        <v>11</v>
      </c>
    </row>
    <row r="307" spans="1:19">
      <c r="B307" s="10" t="s">
        <v>172</v>
      </c>
      <c r="C307" s="11" t="s">
        <v>173</v>
      </c>
      <c r="D307" s="11" t="s">
        <v>174</v>
      </c>
      <c r="E307" s="12" t="s">
        <v>175</v>
      </c>
    </row>
    <row r="308" spans="1:19">
      <c r="B308" s="13" t="s">
        <v>23</v>
      </c>
      <c r="C308" s="14">
        <f>COUNTIFS($F$6:$F$305,"10*",$I$6:$I$305,$B308,$M$6:$M$305,"x")</f>
        <v>13</v>
      </c>
      <c r="D308" s="14">
        <f>COUNTIFS($F$6:$F$305,"11*",$I$6:$I$305,$B308,$M$6:$M$305,"x")</f>
        <v>9</v>
      </c>
      <c r="E308" s="14">
        <f>SUM(C308:D308)</f>
        <v>22</v>
      </c>
    </row>
    <row r="309" spans="1:19">
      <c r="B309" s="13" t="s">
        <v>24</v>
      </c>
      <c r="C309" s="14">
        <f t="shared" ref="C309:C315" si="36">COUNTIFS($F$6:$F$305,"10*",$I$6:$I$305,$B309,$M$6:$M$305,"x")</f>
        <v>5</v>
      </c>
      <c r="D309" s="14">
        <f t="shared" ref="D309:D315" si="37">COUNTIFS($F$6:$F$305,"11*",$I$6:$I$305,$B309,$M$6:$M$305,"x")</f>
        <v>4</v>
      </c>
      <c r="E309" s="14">
        <f t="shared" ref="E309:E315" si="38">SUM(C309:D309)</f>
        <v>9</v>
      </c>
    </row>
    <row r="310" spans="1:19">
      <c r="B310" s="13" t="s">
        <v>25</v>
      </c>
      <c r="C310" s="14">
        <f t="shared" si="36"/>
        <v>4</v>
      </c>
      <c r="D310" s="14">
        <f t="shared" si="37"/>
        <v>23</v>
      </c>
      <c r="E310" s="14">
        <f t="shared" si="38"/>
        <v>27</v>
      </c>
    </row>
    <row r="311" spans="1:19">
      <c r="B311" s="13" t="s">
        <v>30</v>
      </c>
      <c r="C311" s="14">
        <f t="shared" si="36"/>
        <v>5</v>
      </c>
      <c r="D311" s="14">
        <f t="shared" si="37"/>
        <v>1</v>
      </c>
      <c r="E311" s="14">
        <f t="shared" si="38"/>
        <v>6</v>
      </c>
    </row>
    <row r="312" spans="1:19">
      <c r="B312" s="13" t="s">
        <v>32</v>
      </c>
      <c r="C312" s="14">
        <f t="shared" si="36"/>
        <v>1</v>
      </c>
      <c r="D312" s="14">
        <f t="shared" si="37"/>
        <v>3</v>
      </c>
      <c r="E312" s="14">
        <f t="shared" si="38"/>
        <v>4</v>
      </c>
    </row>
    <row r="313" spans="1:19">
      <c r="B313" s="13" t="s">
        <v>27</v>
      </c>
      <c r="C313" s="14">
        <f t="shared" si="36"/>
        <v>15</v>
      </c>
      <c r="D313" s="14">
        <f t="shared" si="37"/>
        <v>0</v>
      </c>
      <c r="E313" s="14">
        <f t="shared" si="38"/>
        <v>15</v>
      </c>
    </row>
    <row r="314" spans="1:19">
      <c r="B314" s="13" t="s">
        <v>26</v>
      </c>
      <c r="C314" s="14">
        <f t="shared" si="36"/>
        <v>6</v>
      </c>
      <c r="D314" s="14">
        <f t="shared" si="37"/>
        <v>0</v>
      </c>
      <c r="E314" s="14">
        <f t="shared" si="38"/>
        <v>6</v>
      </c>
    </row>
    <row r="315" spans="1:19">
      <c r="B315" s="13" t="s">
        <v>31</v>
      </c>
      <c r="C315" s="14">
        <f t="shared" si="36"/>
        <v>7</v>
      </c>
      <c r="D315" s="14">
        <f t="shared" si="37"/>
        <v>0</v>
      </c>
      <c r="E315" s="14">
        <f t="shared" si="38"/>
        <v>7</v>
      </c>
    </row>
    <row r="316" spans="1:19">
      <c r="C316" s="12">
        <f>SUM(C308:C315)</f>
        <v>56</v>
      </c>
      <c r="D316" s="12">
        <f t="shared" ref="D316:E316" si="39">SUM(D308:D315)</f>
        <v>40</v>
      </c>
      <c r="E316" s="12">
        <f t="shared" si="39"/>
        <v>96</v>
      </c>
    </row>
  </sheetData>
  <sortState ref="A7:R305">
    <sortCondition ref="M6:M305"/>
  </sortState>
  <mergeCells count="14">
    <mergeCell ref="A2:R2"/>
    <mergeCell ref="M4:M5"/>
    <mergeCell ref="P4:Q4"/>
    <mergeCell ref="A4:A5"/>
    <mergeCell ref="B4:B5"/>
    <mergeCell ref="C4:C5"/>
    <mergeCell ref="D4:D5"/>
    <mergeCell ref="E4:E5"/>
    <mergeCell ref="F4:F5"/>
    <mergeCell ref="K4:K5"/>
    <mergeCell ref="L4:L5"/>
    <mergeCell ref="G4:G5"/>
    <mergeCell ref="H4:H5"/>
    <mergeCell ref="I4:I5"/>
  </mergeCells>
  <pageMargins left="0.75" right="0.75" top="1" bottom="1" header="0.5" footer="0.5"/>
  <pageSetup orientation="portrait" r:id="rId1"/>
  <legacyDrawing r:id="rId2"/>
  <controls>
    <control shapeId="1025" r:id="rId3" name="Control 1"/>
  </controls>
</worksheet>
</file>

<file path=xl/worksheets/sheet10.xml><?xml version="1.0" encoding="utf-8"?>
<worksheet xmlns="http://schemas.openxmlformats.org/spreadsheetml/2006/main" xmlns:r="http://schemas.openxmlformats.org/officeDocument/2006/relationships">
  <dimension ref="A1:K30"/>
  <sheetViews>
    <sheetView zoomScale="115" zoomScaleNormal="115" workbookViewId="0">
      <selection activeCell="J12" sqref="J12"/>
    </sheetView>
  </sheetViews>
  <sheetFormatPr defaultRowHeight="15"/>
  <cols>
    <col min="1" max="1" width="5.5703125" customWidth="1"/>
    <col min="2" max="2" width="7.7109375" customWidth="1"/>
    <col min="3" max="3" width="20.7109375" bestFit="1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51" customFormat="1">
      <c r="A1" s="51" t="s">
        <v>255</v>
      </c>
      <c r="F1" s="52"/>
      <c r="K1" s="50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"&amp;G6 &amp; " - PHÒNG: 30"</f>
        <v>MÔN: Lịch sử - PHÒNG: 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183</v>
      </c>
      <c r="C6" s="5" t="s">
        <v>33</v>
      </c>
      <c r="D6" s="41" t="s">
        <v>34</v>
      </c>
      <c r="E6" s="5" t="s">
        <v>21</v>
      </c>
      <c r="F6" s="4" t="s">
        <v>35</v>
      </c>
      <c r="G6" s="7" t="s">
        <v>31</v>
      </c>
      <c r="H6" s="8">
        <v>3.4</v>
      </c>
      <c r="I6" s="4" t="s">
        <v>345</v>
      </c>
      <c r="J6" s="4">
        <v>7.75</v>
      </c>
      <c r="K6" s="4"/>
    </row>
    <row r="7" spans="1:11" ht="18" customHeight="1">
      <c r="A7" s="4">
        <v>2</v>
      </c>
      <c r="B7" s="4" t="s">
        <v>187</v>
      </c>
      <c r="C7" s="5" t="s">
        <v>44</v>
      </c>
      <c r="D7" s="41">
        <v>37564</v>
      </c>
      <c r="E7" s="5" t="s">
        <v>41</v>
      </c>
      <c r="F7" s="4" t="s">
        <v>43</v>
      </c>
      <c r="G7" s="7" t="s">
        <v>31</v>
      </c>
      <c r="H7" s="8">
        <v>3</v>
      </c>
      <c r="I7" s="4" t="s">
        <v>346</v>
      </c>
      <c r="J7" s="4">
        <v>5.75</v>
      </c>
      <c r="K7" s="4"/>
    </row>
    <row r="8" spans="1:11" ht="18" customHeight="1">
      <c r="A8" s="4">
        <v>3</v>
      </c>
      <c r="B8" s="4" t="s">
        <v>192</v>
      </c>
      <c r="C8" s="5" t="s">
        <v>37</v>
      </c>
      <c r="D8" s="41" t="s">
        <v>38</v>
      </c>
      <c r="E8" s="5" t="s">
        <v>21</v>
      </c>
      <c r="F8" s="4" t="s">
        <v>35</v>
      </c>
      <c r="G8" s="7" t="s">
        <v>31</v>
      </c>
      <c r="H8" s="8">
        <v>2.5</v>
      </c>
      <c r="I8" s="4" t="s">
        <v>347</v>
      </c>
      <c r="J8" s="4">
        <v>8.5</v>
      </c>
      <c r="K8" s="4"/>
    </row>
    <row r="9" spans="1:11" ht="18" customHeight="1">
      <c r="A9" s="4">
        <v>4</v>
      </c>
      <c r="B9" s="4" t="s">
        <v>193</v>
      </c>
      <c r="C9" s="5" t="s">
        <v>28</v>
      </c>
      <c r="D9" s="41" t="s">
        <v>29</v>
      </c>
      <c r="E9" s="5" t="s">
        <v>21</v>
      </c>
      <c r="F9" s="4" t="s">
        <v>22</v>
      </c>
      <c r="G9" s="7" t="s">
        <v>31</v>
      </c>
      <c r="H9" s="8">
        <v>3</v>
      </c>
      <c r="I9" s="4" t="s">
        <v>348</v>
      </c>
      <c r="J9" s="4">
        <v>7.75</v>
      </c>
      <c r="K9" s="4"/>
    </row>
    <row r="10" spans="1:11" ht="18" customHeight="1">
      <c r="A10" s="4">
        <v>5</v>
      </c>
      <c r="B10" s="4" t="s">
        <v>199</v>
      </c>
      <c r="C10" s="5" t="s">
        <v>93</v>
      </c>
      <c r="D10" s="41">
        <v>37538</v>
      </c>
      <c r="E10" s="5" t="s">
        <v>21</v>
      </c>
      <c r="F10" s="4" t="s">
        <v>81</v>
      </c>
      <c r="G10" s="7" t="s">
        <v>31</v>
      </c>
      <c r="H10" s="8">
        <v>3.2</v>
      </c>
      <c r="I10" s="4" t="s">
        <v>349</v>
      </c>
      <c r="J10" s="4">
        <v>9.75</v>
      </c>
      <c r="K10" s="4"/>
    </row>
    <row r="11" spans="1:11" ht="18" customHeight="1">
      <c r="A11" s="4">
        <v>6</v>
      </c>
      <c r="B11" s="4" t="s">
        <v>200</v>
      </c>
      <c r="C11" s="5" t="s">
        <v>63</v>
      </c>
      <c r="D11" s="41" t="s">
        <v>64</v>
      </c>
      <c r="E11" s="5" t="s">
        <v>21</v>
      </c>
      <c r="F11" s="4" t="s">
        <v>62</v>
      </c>
      <c r="G11" s="7" t="s">
        <v>31</v>
      </c>
      <c r="H11" s="8">
        <v>3.4</v>
      </c>
      <c r="I11" s="4" t="s">
        <v>350</v>
      </c>
      <c r="J11" s="4">
        <v>9.75</v>
      </c>
      <c r="K11" s="4"/>
    </row>
    <row r="12" spans="1:11" ht="18" customHeight="1">
      <c r="A12" s="4">
        <v>7</v>
      </c>
      <c r="B12" s="4" t="s">
        <v>213</v>
      </c>
      <c r="C12" s="5" t="s">
        <v>40</v>
      </c>
      <c r="D12" s="41">
        <v>37385</v>
      </c>
      <c r="E12" s="5" t="s">
        <v>41</v>
      </c>
      <c r="F12" s="4" t="s">
        <v>35</v>
      </c>
      <c r="G12" s="7" t="s">
        <v>31</v>
      </c>
      <c r="H12" s="8">
        <v>2.5</v>
      </c>
      <c r="I12" s="4" t="s">
        <v>351</v>
      </c>
      <c r="J12" s="4">
        <v>6.75</v>
      </c>
      <c r="K12" s="4"/>
    </row>
    <row r="13" spans="1:11" ht="18" customHeight="1">
      <c r="A13" s="4">
        <v>8</v>
      </c>
      <c r="B13" s="4"/>
      <c r="C13" s="9"/>
      <c r="D13" s="42"/>
      <c r="E13" s="9"/>
      <c r="F13" s="14"/>
      <c r="G13" s="9"/>
      <c r="H13" s="9"/>
      <c r="I13" s="9"/>
      <c r="J13" s="9"/>
      <c r="K13" s="9"/>
    </row>
    <row r="14" spans="1:11" ht="18" customHeight="1">
      <c r="A14" s="4">
        <v>9</v>
      </c>
      <c r="B14" s="4"/>
      <c r="C14" s="9"/>
      <c r="D14" s="42"/>
      <c r="E14" s="9"/>
      <c r="F14" s="14"/>
      <c r="G14" s="9"/>
      <c r="H14" s="9"/>
      <c r="I14" s="9"/>
      <c r="J14" s="9"/>
      <c r="K14" s="9"/>
    </row>
    <row r="15" spans="1:11" ht="18" customHeight="1">
      <c r="A15" s="4">
        <v>10</v>
      </c>
      <c r="B15" s="4"/>
      <c r="C15" s="9"/>
      <c r="D15" s="42"/>
      <c r="E15" s="9"/>
      <c r="F15" s="14"/>
      <c r="G15" s="9"/>
      <c r="H15" s="9"/>
      <c r="I15" s="9"/>
      <c r="J15" s="9"/>
      <c r="K15" s="9"/>
    </row>
    <row r="16" spans="1:11" ht="18" customHeight="1">
      <c r="A16" s="4">
        <v>11</v>
      </c>
      <c r="B16" s="4"/>
      <c r="C16" s="9"/>
      <c r="D16" s="42"/>
      <c r="E16" s="9"/>
      <c r="F16" s="14"/>
      <c r="G16" s="9"/>
      <c r="H16" s="9"/>
      <c r="I16" s="9"/>
      <c r="J16" s="9"/>
      <c r="K16" s="9"/>
    </row>
    <row r="17" spans="1:11" ht="18" customHeight="1">
      <c r="A17" s="4">
        <v>12</v>
      </c>
      <c r="B17" s="4"/>
      <c r="C17" s="9"/>
      <c r="D17" s="42"/>
      <c r="E17" s="9"/>
      <c r="F17" s="14"/>
      <c r="G17" s="9"/>
      <c r="H17" s="9"/>
      <c r="I17" s="9"/>
      <c r="J17" s="9"/>
      <c r="K17" s="9"/>
    </row>
    <row r="18" spans="1:11" ht="18" customHeight="1">
      <c r="A18" s="4">
        <v>13</v>
      </c>
      <c r="B18" s="4"/>
      <c r="C18" s="9"/>
      <c r="D18" s="42"/>
      <c r="E18" s="9"/>
      <c r="F18" s="14"/>
      <c r="G18" s="9"/>
      <c r="H18" s="9"/>
      <c r="I18" s="9"/>
      <c r="J18" s="9"/>
      <c r="K18" s="9"/>
    </row>
    <row r="19" spans="1:11" ht="18" customHeight="1">
      <c r="A19" s="4">
        <v>14</v>
      </c>
      <c r="B19" s="4"/>
      <c r="C19" s="9"/>
      <c r="D19" s="42"/>
      <c r="E19" s="9"/>
      <c r="F19" s="14"/>
      <c r="G19" s="9"/>
      <c r="H19" s="9"/>
      <c r="I19" s="9"/>
      <c r="J19" s="9"/>
      <c r="K19" s="9"/>
    </row>
    <row r="20" spans="1:11" ht="18" customHeight="1">
      <c r="A20" s="4">
        <v>15</v>
      </c>
      <c r="B20" s="4"/>
      <c r="C20" s="9"/>
      <c r="D20" s="42"/>
      <c r="E20" s="9"/>
      <c r="F20" s="14"/>
      <c r="G20" s="9"/>
      <c r="H20" s="9"/>
      <c r="I20" s="9"/>
      <c r="J20" s="9"/>
      <c r="K20" s="9"/>
    </row>
    <row r="21" spans="1:11" ht="18" customHeight="1">
      <c r="D21" s="43"/>
    </row>
    <row r="22" spans="1:11" ht="18" customHeight="1">
      <c r="D22" s="43"/>
    </row>
    <row r="23" spans="1:11" ht="18" customHeight="1">
      <c r="D23" s="43"/>
    </row>
    <row r="24" spans="1:11" ht="18" customHeight="1">
      <c r="D24" s="43"/>
    </row>
    <row r="25" spans="1:11" ht="18" customHeight="1">
      <c r="D25" s="43"/>
    </row>
    <row r="26" spans="1:11" ht="18" customHeight="1">
      <c r="D26" s="43"/>
    </row>
    <row r="27" spans="1:11" ht="18" customHeight="1">
      <c r="D27" s="43"/>
    </row>
    <row r="28" spans="1:11" ht="18" customHeight="1">
      <c r="D28" s="43"/>
    </row>
    <row r="29" spans="1:11" ht="18" customHeight="1">
      <c r="D29" s="43"/>
    </row>
    <row r="30" spans="1:11" ht="18" customHeight="1">
      <c r="D30" s="43"/>
    </row>
  </sheetData>
  <sortState ref="B6:F12">
    <sortCondition ref="B6:B12"/>
  </sortState>
  <mergeCells count="2">
    <mergeCell ref="A2:K2"/>
    <mergeCell ref="A3:K3"/>
  </mergeCells>
  <pageMargins left="0.7" right="0.2" top="0.25" bottom="0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O71"/>
  <sheetViews>
    <sheetView workbookViewId="0">
      <pane ySplit="4" topLeftCell="A5" activePane="bottomLeft" state="frozen"/>
      <selection sqref="A1:XFD1"/>
      <selection pane="bottomLeft" sqref="A1:XFD1"/>
    </sheetView>
  </sheetViews>
  <sheetFormatPr defaultRowHeight="15"/>
  <cols>
    <col min="1" max="1" width="4" style="29" customWidth="1"/>
    <col min="2" max="2" width="20.7109375" style="29" bestFit="1" customWidth="1"/>
    <col min="3" max="3" width="5.28515625" style="29" customWidth="1"/>
    <col min="4" max="4" width="10.42578125" style="30" bestFit="1" customWidth="1"/>
    <col min="5" max="5" width="7.7109375" style="30" hidden="1" customWidth="1"/>
    <col min="6" max="7" width="6" style="29" customWidth="1"/>
    <col min="8" max="15" width="5.7109375" style="29" customWidth="1"/>
    <col min="16" max="16" width="9.140625" style="29" customWidth="1"/>
    <col min="17" max="16384" width="9.140625" style="29"/>
  </cols>
  <sheetData>
    <row r="1" spans="1:15" s="48" customFormat="1">
      <c r="A1" s="48" t="s">
        <v>255</v>
      </c>
      <c r="D1" s="49"/>
      <c r="E1" s="49"/>
      <c r="O1" s="50" t="s">
        <v>170</v>
      </c>
    </row>
    <row r="2" spans="1:15" ht="1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>
      <c r="A3" s="31"/>
      <c r="B3" s="31"/>
      <c r="C3" s="31"/>
      <c r="D3" s="32"/>
    </row>
    <row r="4" spans="1:15" s="39" customFormat="1" ht="26.25">
      <c r="A4" s="38" t="s">
        <v>2</v>
      </c>
      <c r="B4" s="38" t="s">
        <v>3</v>
      </c>
      <c r="C4" s="38" t="s">
        <v>8</v>
      </c>
      <c r="D4" s="38" t="s">
        <v>4</v>
      </c>
      <c r="E4" s="38" t="s">
        <v>5</v>
      </c>
      <c r="F4" s="38" t="s">
        <v>7</v>
      </c>
      <c r="G4" s="38" t="s">
        <v>179</v>
      </c>
      <c r="H4" s="38" t="s">
        <v>23</v>
      </c>
      <c r="I4" s="38" t="s">
        <v>24</v>
      </c>
      <c r="J4" s="38" t="s">
        <v>25</v>
      </c>
      <c r="K4" s="38" t="s">
        <v>176</v>
      </c>
      <c r="L4" s="38" t="s">
        <v>32</v>
      </c>
      <c r="M4" s="38" t="s">
        <v>27</v>
      </c>
      <c r="N4" s="38" t="s">
        <v>26</v>
      </c>
      <c r="O4" s="38" t="s">
        <v>31</v>
      </c>
    </row>
    <row r="5" spans="1:15">
      <c r="A5" s="23">
        <v>1</v>
      </c>
      <c r="B5" s="21" t="s">
        <v>79</v>
      </c>
      <c r="C5" s="33" t="s">
        <v>180</v>
      </c>
      <c r="D5" s="40" t="s">
        <v>80</v>
      </c>
      <c r="E5" s="23" t="s">
        <v>21</v>
      </c>
      <c r="F5" s="23" t="s">
        <v>81</v>
      </c>
      <c r="G5" s="23" t="str">
        <f t="shared" ref="G5:G36" si="0">LEFT(F5,2)</f>
        <v>10</v>
      </c>
      <c r="H5" s="24" t="s">
        <v>177</v>
      </c>
      <c r="I5" s="24" t="s">
        <v>178</v>
      </c>
      <c r="J5" s="24" t="s">
        <v>178</v>
      </c>
      <c r="K5" s="24" t="s">
        <v>178</v>
      </c>
      <c r="L5" s="24" t="s">
        <v>178</v>
      </c>
      <c r="M5" s="24" t="s">
        <v>178</v>
      </c>
      <c r="N5" s="24" t="s">
        <v>178</v>
      </c>
      <c r="O5" s="24" t="s">
        <v>178</v>
      </c>
    </row>
    <row r="6" spans="1:15">
      <c r="A6" s="23">
        <v>2</v>
      </c>
      <c r="B6" s="20" t="s">
        <v>42</v>
      </c>
      <c r="C6" s="33" t="s">
        <v>181</v>
      </c>
      <c r="D6" s="40">
        <v>37507</v>
      </c>
      <c r="E6" s="23" t="s">
        <v>21</v>
      </c>
      <c r="F6" s="20" t="s">
        <v>43</v>
      </c>
      <c r="G6" s="23" t="str">
        <f t="shared" si="0"/>
        <v>10</v>
      </c>
      <c r="H6" s="24" t="s">
        <v>178</v>
      </c>
      <c r="I6" s="24" t="s">
        <v>178</v>
      </c>
      <c r="J6" s="24" t="s">
        <v>178</v>
      </c>
      <c r="K6" s="24" t="s">
        <v>178</v>
      </c>
      <c r="L6" s="24" t="s">
        <v>178</v>
      </c>
      <c r="M6" s="24" t="s">
        <v>178</v>
      </c>
      <c r="N6" s="24" t="s">
        <v>177</v>
      </c>
      <c r="O6" s="24" t="s">
        <v>178</v>
      </c>
    </row>
    <row r="7" spans="1:15">
      <c r="A7" s="23">
        <v>3</v>
      </c>
      <c r="B7" s="20" t="s">
        <v>82</v>
      </c>
      <c r="C7" s="33" t="s">
        <v>182</v>
      </c>
      <c r="D7" s="40">
        <v>37348</v>
      </c>
      <c r="E7" s="23" t="s">
        <v>21</v>
      </c>
      <c r="F7" s="20" t="s">
        <v>83</v>
      </c>
      <c r="G7" s="23" t="str">
        <f t="shared" si="0"/>
        <v>10</v>
      </c>
      <c r="H7" s="24" t="s">
        <v>178</v>
      </c>
      <c r="I7" s="24" t="s">
        <v>178</v>
      </c>
      <c r="J7" s="24" t="s">
        <v>178</v>
      </c>
      <c r="K7" s="24" t="s">
        <v>177</v>
      </c>
      <c r="L7" s="24" t="s">
        <v>178</v>
      </c>
      <c r="M7" s="24" t="s">
        <v>178</v>
      </c>
      <c r="N7" s="24" t="s">
        <v>178</v>
      </c>
      <c r="O7" s="24" t="s">
        <v>178</v>
      </c>
    </row>
    <row r="8" spans="1:15">
      <c r="A8" s="23">
        <v>4</v>
      </c>
      <c r="B8" s="20" t="s">
        <v>33</v>
      </c>
      <c r="C8" s="33" t="s">
        <v>183</v>
      </c>
      <c r="D8" s="40" t="s">
        <v>34</v>
      </c>
      <c r="E8" s="23" t="s">
        <v>21</v>
      </c>
      <c r="F8" s="20" t="s">
        <v>35</v>
      </c>
      <c r="G8" s="23" t="str">
        <f t="shared" si="0"/>
        <v>10</v>
      </c>
      <c r="H8" s="24" t="s">
        <v>178</v>
      </c>
      <c r="I8" s="24" t="s">
        <v>178</v>
      </c>
      <c r="J8" s="24" t="s">
        <v>178</v>
      </c>
      <c r="K8" s="24" t="s">
        <v>178</v>
      </c>
      <c r="L8" s="24" t="s">
        <v>177</v>
      </c>
      <c r="M8" s="24" t="s">
        <v>178</v>
      </c>
      <c r="N8" s="24" t="s">
        <v>178</v>
      </c>
      <c r="O8" s="24" t="s">
        <v>177</v>
      </c>
    </row>
    <row r="9" spans="1:15">
      <c r="A9" s="23">
        <v>5</v>
      </c>
      <c r="B9" s="20" t="s">
        <v>46</v>
      </c>
      <c r="C9" s="33" t="s">
        <v>184</v>
      </c>
      <c r="D9" s="40" t="s">
        <v>47</v>
      </c>
      <c r="E9" s="23" t="s">
        <v>21</v>
      </c>
      <c r="F9" s="20" t="s">
        <v>48</v>
      </c>
      <c r="G9" s="23" t="str">
        <f t="shared" si="0"/>
        <v>10</v>
      </c>
      <c r="H9" s="24" t="s">
        <v>178</v>
      </c>
      <c r="I9" s="24" t="s">
        <v>178</v>
      </c>
      <c r="J9" s="24" t="s">
        <v>178</v>
      </c>
      <c r="K9" s="24" t="s">
        <v>178</v>
      </c>
      <c r="L9" s="24" t="s">
        <v>178</v>
      </c>
      <c r="M9" s="24" t="s">
        <v>177</v>
      </c>
      <c r="N9" s="24" t="s">
        <v>178</v>
      </c>
      <c r="O9" s="24" t="s">
        <v>178</v>
      </c>
    </row>
    <row r="10" spans="1:15">
      <c r="A10" s="23">
        <v>6</v>
      </c>
      <c r="B10" s="20" t="s">
        <v>49</v>
      </c>
      <c r="C10" s="33" t="s">
        <v>185</v>
      </c>
      <c r="D10" s="40" t="s">
        <v>50</v>
      </c>
      <c r="E10" s="23" t="s">
        <v>21</v>
      </c>
      <c r="F10" s="20" t="s">
        <v>48</v>
      </c>
      <c r="G10" s="23" t="str">
        <f t="shared" si="0"/>
        <v>10</v>
      </c>
      <c r="H10" s="24" t="s">
        <v>177</v>
      </c>
      <c r="I10" s="24" t="s">
        <v>178</v>
      </c>
      <c r="J10" s="24" t="s">
        <v>178</v>
      </c>
      <c r="K10" s="24" t="s">
        <v>178</v>
      </c>
      <c r="L10" s="24" t="s">
        <v>178</v>
      </c>
      <c r="M10" s="24" t="s">
        <v>177</v>
      </c>
      <c r="N10" s="24" t="s">
        <v>178</v>
      </c>
      <c r="O10" s="24" t="s">
        <v>178</v>
      </c>
    </row>
    <row r="11" spans="1:15">
      <c r="A11" s="23">
        <v>7</v>
      </c>
      <c r="B11" s="20" t="s">
        <v>19</v>
      </c>
      <c r="C11" s="33" t="s">
        <v>186</v>
      </c>
      <c r="D11" s="40" t="s">
        <v>20</v>
      </c>
      <c r="E11" s="23" t="s">
        <v>21</v>
      </c>
      <c r="F11" s="20" t="s">
        <v>22</v>
      </c>
      <c r="G11" s="23" t="str">
        <f t="shared" si="0"/>
        <v>10</v>
      </c>
      <c r="H11" s="24" t="s">
        <v>178</v>
      </c>
      <c r="I11" s="24" t="s">
        <v>178</v>
      </c>
      <c r="J11" s="24" t="s">
        <v>178</v>
      </c>
      <c r="K11" s="24" t="s">
        <v>178</v>
      </c>
      <c r="L11" s="24" t="s">
        <v>178</v>
      </c>
      <c r="M11" s="24" t="s">
        <v>177</v>
      </c>
      <c r="N11" s="24" t="s">
        <v>178</v>
      </c>
      <c r="O11" s="24" t="s">
        <v>178</v>
      </c>
    </row>
    <row r="12" spans="1:15">
      <c r="A12" s="23">
        <v>8</v>
      </c>
      <c r="B12" s="20" t="s">
        <v>44</v>
      </c>
      <c r="C12" s="33" t="s">
        <v>187</v>
      </c>
      <c r="D12" s="40">
        <v>37564</v>
      </c>
      <c r="E12" s="23" t="s">
        <v>41</v>
      </c>
      <c r="F12" s="20" t="s">
        <v>43</v>
      </c>
      <c r="G12" s="23" t="str">
        <f t="shared" si="0"/>
        <v>10</v>
      </c>
      <c r="H12" s="24" t="s">
        <v>178</v>
      </c>
      <c r="I12" s="24" t="s">
        <v>178</v>
      </c>
      <c r="J12" s="24" t="s">
        <v>178</v>
      </c>
      <c r="K12" s="24" t="s">
        <v>178</v>
      </c>
      <c r="L12" s="24" t="s">
        <v>178</v>
      </c>
      <c r="M12" s="24" t="s">
        <v>177</v>
      </c>
      <c r="N12" s="24" t="s">
        <v>178</v>
      </c>
      <c r="O12" s="24" t="s">
        <v>177</v>
      </c>
    </row>
    <row r="13" spans="1:15">
      <c r="A13" s="23">
        <v>9</v>
      </c>
      <c r="B13" s="20" t="s">
        <v>87</v>
      </c>
      <c r="C13" s="33" t="s">
        <v>188</v>
      </c>
      <c r="D13" s="40" t="s">
        <v>88</v>
      </c>
      <c r="E13" s="23" t="s">
        <v>41</v>
      </c>
      <c r="F13" s="20" t="s">
        <v>81</v>
      </c>
      <c r="G13" s="23" t="str">
        <f t="shared" si="0"/>
        <v>10</v>
      </c>
      <c r="H13" s="24" t="s">
        <v>177</v>
      </c>
      <c r="I13" s="24" t="s">
        <v>177</v>
      </c>
      <c r="J13" s="24" t="s">
        <v>177</v>
      </c>
      <c r="K13" s="24" t="s">
        <v>178</v>
      </c>
      <c r="L13" s="24" t="s">
        <v>178</v>
      </c>
      <c r="M13" s="24" t="s">
        <v>177</v>
      </c>
      <c r="N13" s="24" t="s">
        <v>178</v>
      </c>
      <c r="O13" s="24" t="s">
        <v>178</v>
      </c>
    </row>
    <row r="14" spans="1:15">
      <c r="A14" s="23">
        <v>10</v>
      </c>
      <c r="B14" s="20" t="s">
        <v>84</v>
      </c>
      <c r="C14" s="33" t="s">
        <v>189</v>
      </c>
      <c r="D14" s="40" t="s">
        <v>85</v>
      </c>
      <c r="E14" s="23" t="s">
        <v>21</v>
      </c>
      <c r="F14" s="20" t="s">
        <v>83</v>
      </c>
      <c r="G14" s="23" t="str">
        <f t="shared" si="0"/>
        <v>10</v>
      </c>
      <c r="H14" s="24" t="s">
        <v>178</v>
      </c>
      <c r="I14" s="24" t="s">
        <v>178</v>
      </c>
      <c r="J14" s="24" t="s">
        <v>177</v>
      </c>
      <c r="K14" s="24" t="s">
        <v>178</v>
      </c>
      <c r="L14" s="24" t="s">
        <v>178</v>
      </c>
      <c r="M14" s="24" t="s">
        <v>178</v>
      </c>
      <c r="N14" s="24" t="s">
        <v>178</v>
      </c>
      <c r="O14" s="24" t="s">
        <v>178</v>
      </c>
    </row>
    <row r="15" spans="1:15">
      <c r="A15" s="23">
        <v>11</v>
      </c>
      <c r="B15" s="20" t="s">
        <v>86</v>
      </c>
      <c r="C15" s="33" t="s">
        <v>190</v>
      </c>
      <c r="D15" s="40">
        <v>37322</v>
      </c>
      <c r="E15" s="23" t="s">
        <v>41</v>
      </c>
      <c r="F15" s="20" t="s">
        <v>83</v>
      </c>
      <c r="G15" s="23" t="str">
        <f t="shared" si="0"/>
        <v>10</v>
      </c>
      <c r="H15" s="24" t="s">
        <v>178</v>
      </c>
      <c r="I15" s="24" t="s">
        <v>177</v>
      </c>
      <c r="J15" s="24" t="s">
        <v>177</v>
      </c>
      <c r="K15" s="24" t="s">
        <v>178</v>
      </c>
      <c r="L15" s="24" t="s">
        <v>178</v>
      </c>
      <c r="M15" s="24" t="s">
        <v>177</v>
      </c>
      <c r="N15" s="24" t="s">
        <v>178</v>
      </c>
      <c r="O15" s="24" t="s">
        <v>178</v>
      </c>
    </row>
    <row r="16" spans="1:15">
      <c r="A16" s="23">
        <v>12</v>
      </c>
      <c r="B16" s="20" t="s">
        <v>65</v>
      </c>
      <c r="C16" s="33" t="s">
        <v>191</v>
      </c>
      <c r="D16" s="40" t="s">
        <v>66</v>
      </c>
      <c r="E16" s="23" t="s">
        <v>41</v>
      </c>
      <c r="F16" s="20" t="s">
        <v>67</v>
      </c>
      <c r="G16" s="23" t="str">
        <f t="shared" si="0"/>
        <v>10</v>
      </c>
      <c r="H16" s="24" t="s">
        <v>178</v>
      </c>
      <c r="I16" s="24" t="s">
        <v>178</v>
      </c>
      <c r="J16" s="24" t="s">
        <v>178</v>
      </c>
      <c r="K16" s="24" t="s">
        <v>178</v>
      </c>
      <c r="L16" s="24" t="s">
        <v>178</v>
      </c>
      <c r="M16" s="24" t="s">
        <v>177</v>
      </c>
      <c r="N16" s="24" t="s">
        <v>178</v>
      </c>
      <c r="O16" s="24" t="s">
        <v>178</v>
      </c>
    </row>
    <row r="17" spans="1:15">
      <c r="A17" s="23">
        <v>13</v>
      </c>
      <c r="B17" s="20" t="s">
        <v>37</v>
      </c>
      <c r="C17" s="33" t="s">
        <v>192</v>
      </c>
      <c r="D17" s="40" t="s">
        <v>38</v>
      </c>
      <c r="E17" s="23" t="s">
        <v>21</v>
      </c>
      <c r="F17" s="20" t="s">
        <v>35</v>
      </c>
      <c r="G17" s="23" t="str">
        <f t="shared" si="0"/>
        <v>10</v>
      </c>
      <c r="H17" s="24" t="s">
        <v>177</v>
      </c>
      <c r="I17" s="24" t="s">
        <v>177</v>
      </c>
      <c r="J17" s="24" t="s">
        <v>178</v>
      </c>
      <c r="K17" s="24" t="s">
        <v>178</v>
      </c>
      <c r="L17" s="24" t="s">
        <v>178</v>
      </c>
      <c r="M17" s="24" t="s">
        <v>178</v>
      </c>
      <c r="N17" s="24" t="s">
        <v>178</v>
      </c>
      <c r="O17" s="24" t="s">
        <v>177</v>
      </c>
    </row>
    <row r="18" spans="1:15">
      <c r="A18" s="23">
        <v>14</v>
      </c>
      <c r="B18" s="20" t="s">
        <v>28</v>
      </c>
      <c r="C18" s="33" t="s">
        <v>193</v>
      </c>
      <c r="D18" s="40" t="s">
        <v>29</v>
      </c>
      <c r="E18" s="23" t="s">
        <v>21</v>
      </c>
      <c r="F18" s="20" t="s">
        <v>22</v>
      </c>
      <c r="G18" s="23" t="str">
        <f t="shared" si="0"/>
        <v>10</v>
      </c>
      <c r="H18" s="24" t="s">
        <v>177</v>
      </c>
      <c r="I18" s="24" t="s">
        <v>178</v>
      </c>
      <c r="J18" s="24" t="s">
        <v>178</v>
      </c>
      <c r="K18" s="24" t="s">
        <v>178</v>
      </c>
      <c r="L18" s="24" t="s">
        <v>178</v>
      </c>
      <c r="M18" s="24" t="s">
        <v>178</v>
      </c>
      <c r="N18" s="24" t="s">
        <v>177</v>
      </c>
      <c r="O18" s="24" t="s">
        <v>177</v>
      </c>
    </row>
    <row r="19" spans="1:15">
      <c r="A19" s="23">
        <v>15</v>
      </c>
      <c r="B19" s="20" t="s">
        <v>68</v>
      </c>
      <c r="C19" s="33" t="s">
        <v>194</v>
      </c>
      <c r="D19" s="40" t="s">
        <v>69</v>
      </c>
      <c r="E19" s="23" t="s">
        <v>21</v>
      </c>
      <c r="F19" s="20" t="s">
        <v>67</v>
      </c>
      <c r="G19" s="23" t="str">
        <f t="shared" si="0"/>
        <v>10</v>
      </c>
      <c r="H19" s="24" t="s">
        <v>178</v>
      </c>
      <c r="I19" s="24" t="s">
        <v>178</v>
      </c>
      <c r="J19" s="24" t="s">
        <v>178</v>
      </c>
      <c r="K19" s="24" t="s">
        <v>178</v>
      </c>
      <c r="L19" s="24" t="s">
        <v>178</v>
      </c>
      <c r="M19" s="24" t="s">
        <v>177</v>
      </c>
      <c r="N19" s="24" t="s">
        <v>178</v>
      </c>
      <c r="O19" s="24" t="s">
        <v>178</v>
      </c>
    </row>
    <row r="20" spans="1:15">
      <c r="A20" s="23">
        <v>16</v>
      </c>
      <c r="B20" s="20" t="s">
        <v>55</v>
      </c>
      <c r="C20" s="33" t="s">
        <v>195</v>
      </c>
      <c r="D20" s="40">
        <v>37294</v>
      </c>
      <c r="E20" s="23" t="s">
        <v>41</v>
      </c>
      <c r="F20" s="20" t="s">
        <v>56</v>
      </c>
      <c r="G20" s="23" t="str">
        <f t="shared" si="0"/>
        <v>10</v>
      </c>
      <c r="H20" s="24" t="s">
        <v>178</v>
      </c>
      <c r="I20" s="24" t="s">
        <v>178</v>
      </c>
      <c r="J20" s="24" t="s">
        <v>178</v>
      </c>
      <c r="K20" s="24" t="s">
        <v>178</v>
      </c>
      <c r="L20" s="24" t="s">
        <v>178</v>
      </c>
      <c r="M20" s="24" t="s">
        <v>177</v>
      </c>
      <c r="N20" s="24" t="s">
        <v>178</v>
      </c>
      <c r="O20" s="24" t="s">
        <v>178</v>
      </c>
    </row>
    <row r="21" spans="1:15">
      <c r="A21" s="23">
        <v>17</v>
      </c>
      <c r="B21" s="20" t="s">
        <v>89</v>
      </c>
      <c r="C21" s="33" t="s">
        <v>196</v>
      </c>
      <c r="D21" s="40" t="s">
        <v>90</v>
      </c>
      <c r="E21" s="23" t="s">
        <v>41</v>
      </c>
      <c r="F21" s="20" t="s">
        <v>83</v>
      </c>
      <c r="G21" s="23" t="str">
        <f t="shared" si="0"/>
        <v>10</v>
      </c>
      <c r="H21" s="24" t="s">
        <v>178</v>
      </c>
      <c r="I21" s="24" t="s">
        <v>178</v>
      </c>
      <c r="J21" s="24" t="s">
        <v>178</v>
      </c>
      <c r="K21" s="24" t="s">
        <v>178</v>
      </c>
      <c r="L21" s="24" t="s">
        <v>178</v>
      </c>
      <c r="M21" s="24" t="s">
        <v>178</v>
      </c>
      <c r="N21" s="24" t="s">
        <v>177</v>
      </c>
      <c r="O21" s="24" t="s">
        <v>178</v>
      </c>
    </row>
    <row r="22" spans="1:15">
      <c r="A22" s="23">
        <v>18</v>
      </c>
      <c r="B22" s="20" t="s">
        <v>91</v>
      </c>
      <c r="C22" s="33" t="s">
        <v>197</v>
      </c>
      <c r="D22" s="40" t="s">
        <v>92</v>
      </c>
      <c r="E22" s="23" t="s">
        <v>21</v>
      </c>
      <c r="F22" s="20" t="s">
        <v>83</v>
      </c>
      <c r="G22" s="23" t="str">
        <f t="shared" si="0"/>
        <v>10</v>
      </c>
      <c r="H22" s="24" t="s">
        <v>178</v>
      </c>
      <c r="I22" s="24" t="s">
        <v>178</v>
      </c>
      <c r="J22" s="24" t="s">
        <v>178</v>
      </c>
      <c r="K22" s="24" t="s">
        <v>178</v>
      </c>
      <c r="L22" s="24" t="s">
        <v>178</v>
      </c>
      <c r="M22" s="24" t="s">
        <v>178</v>
      </c>
      <c r="N22" s="24" t="s">
        <v>177</v>
      </c>
      <c r="O22" s="24" t="s">
        <v>178</v>
      </c>
    </row>
    <row r="23" spans="1:15">
      <c r="A23" s="23">
        <v>19</v>
      </c>
      <c r="B23" s="20" t="s">
        <v>70</v>
      </c>
      <c r="C23" s="33" t="s">
        <v>198</v>
      </c>
      <c r="D23" s="40" t="s">
        <v>71</v>
      </c>
      <c r="E23" s="23" t="s">
        <v>41</v>
      </c>
      <c r="F23" s="20" t="s">
        <v>67</v>
      </c>
      <c r="G23" s="23" t="str">
        <f t="shared" si="0"/>
        <v>10</v>
      </c>
      <c r="H23" s="24" t="s">
        <v>177</v>
      </c>
      <c r="I23" s="24" t="s">
        <v>178</v>
      </c>
      <c r="J23" s="24" t="s">
        <v>178</v>
      </c>
      <c r="K23" s="24" t="s">
        <v>178</v>
      </c>
      <c r="L23" s="24" t="s">
        <v>178</v>
      </c>
      <c r="M23" s="24" t="s">
        <v>178</v>
      </c>
      <c r="N23" s="24" t="s">
        <v>178</v>
      </c>
      <c r="O23" s="24" t="s">
        <v>178</v>
      </c>
    </row>
    <row r="24" spans="1:15">
      <c r="A24" s="23">
        <v>20</v>
      </c>
      <c r="B24" s="20" t="s">
        <v>93</v>
      </c>
      <c r="C24" s="33" t="s">
        <v>199</v>
      </c>
      <c r="D24" s="40">
        <v>37538</v>
      </c>
      <c r="E24" s="23" t="s">
        <v>21</v>
      </c>
      <c r="F24" s="20" t="s">
        <v>81</v>
      </c>
      <c r="G24" s="23" t="str">
        <f t="shared" si="0"/>
        <v>10</v>
      </c>
      <c r="H24" s="24" t="s">
        <v>177</v>
      </c>
      <c r="I24" s="24" t="s">
        <v>178</v>
      </c>
      <c r="J24" s="24" t="s">
        <v>178</v>
      </c>
      <c r="K24" s="24" t="s">
        <v>177</v>
      </c>
      <c r="L24" s="24" t="s">
        <v>178</v>
      </c>
      <c r="M24" s="24" t="s">
        <v>178</v>
      </c>
      <c r="N24" s="24" t="s">
        <v>178</v>
      </c>
      <c r="O24" s="24" t="s">
        <v>177</v>
      </c>
    </row>
    <row r="25" spans="1:15">
      <c r="A25" s="23">
        <v>21</v>
      </c>
      <c r="B25" s="20" t="s">
        <v>63</v>
      </c>
      <c r="C25" s="33" t="s">
        <v>200</v>
      </c>
      <c r="D25" s="40" t="s">
        <v>64</v>
      </c>
      <c r="E25" s="23" t="s">
        <v>21</v>
      </c>
      <c r="F25" s="20" t="s">
        <v>62</v>
      </c>
      <c r="G25" s="23" t="str">
        <f t="shared" si="0"/>
        <v>10</v>
      </c>
      <c r="H25" s="24" t="s">
        <v>177</v>
      </c>
      <c r="I25" s="24" t="s">
        <v>177</v>
      </c>
      <c r="J25" s="24" t="s">
        <v>178</v>
      </c>
      <c r="K25" s="24" t="s">
        <v>178</v>
      </c>
      <c r="L25" s="24" t="s">
        <v>178</v>
      </c>
      <c r="M25" s="24" t="s">
        <v>177</v>
      </c>
      <c r="N25" s="24" t="s">
        <v>178</v>
      </c>
      <c r="O25" s="24" t="s">
        <v>177</v>
      </c>
    </row>
    <row r="26" spans="1:15">
      <c r="A26" s="23">
        <v>22</v>
      </c>
      <c r="B26" s="20" t="s">
        <v>39</v>
      </c>
      <c r="C26" s="33" t="s">
        <v>201</v>
      </c>
      <c r="D26" s="40">
        <v>37258</v>
      </c>
      <c r="E26" s="23" t="s">
        <v>21</v>
      </c>
      <c r="F26" s="20" t="s">
        <v>35</v>
      </c>
      <c r="G26" s="23" t="str">
        <f t="shared" si="0"/>
        <v>10</v>
      </c>
      <c r="H26" s="24" t="s">
        <v>178</v>
      </c>
      <c r="I26" s="24" t="s">
        <v>178</v>
      </c>
      <c r="J26" s="24" t="s">
        <v>178</v>
      </c>
      <c r="K26" s="24" t="s">
        <v>178</v>
      </c>
      <c r="L26" s="24" t="s">
        <v>178</v>
      </c>
      <c r="M26" s="24" t="s">
        <v>177</v>
      </c>
      <c r="N26" s="24" t="s">
        <v>178</v>
      </c>
      <c r="O26" s="24" t="s">
        <v>178</v>
      </c>
    </row>
    <row r="27" spans="1:15">
      <c r="A27" s="23">
        <v>23</v>
      </c>
      <c r="B27" s="20" t="s">
        <v>72</v>
      </c>
      <c r="C27" s="33" t="s">
        <v>202</v>
      </c>
      <c r="D27" s="40" t="s">
        <v>73</v>
      </c>
      <c r="E27" s="23" t="s">
        <v>21</v>
      </c>
      <c r="F27" s="20" t="s">
        <v>67</v>
      </c>
      <c r="G27" s="23" t="str">
        <f t="shared" si="0"/>
        <v>10</v>
      </c>
      <c r="H27" s="24" t="s">
        <v>178</v>
      </c>
      <c r="I27" s="24" t="s">
        <v>177</v>
      </c>
      <c r="J27" s="24" t="s">
        <v>178</v>
      </c>
      <c r="K27" s="24" t="s">
        <v>178</v>
      </c>
      <c r="L27" s="24" t="s">
        <v>178</v>
      </c>
      <c r="M27" s="24" t="s">
        <v>178</v>
      </c>
      <c r="N27" s="24" t="s">
        <v>178</v>
      </c>
      <c r="O27" s="24" t="s">
        <v>178</v>
      </c>
    </row>
    <row r="28" spans="1:15">
      <c r="A28" s="23">
        <v>24</v>
      </c>
      <c r="B28" s="21" t="s">
        <v>74</v>
      </c>
      <c r="C28" s="33" t="s">
        <v>203</v>
      </c>
      <c r="D28" s="40" t="s">
        <v>75</v>
      </c>
      <c r="E28" s="23" t="s">
        <v>21</v>
      </c>
      <c r="F28" s="23" t="s">
        <v>67</v>
      </c>
      <c r="G28" s="23" t="str">
        <f t="shared" si="0"/>
        <v>10</v>
      </c>
      <c r="H28" s="24" t="s">
        <v>178</v>
      </c>
      <c r="I28" s="24" t="s">
        <v>178</v>
      </c>
      <c r="J28" s="24" t="s">
        <v>178</v>
      </c>
      <c r="K28" s="24" t="s">
        <v>178</v>
      </c>
      <c r="L28" s="24" t="s">
        <v>178</v>
      </c>
      <c r="M28" s="24" t="s">
        <v>177</v>
      </c>
      <c r="N28" s="24" t="s">
        <v>178</v>
      </c>
      <c r="O28" s="24" t="s">
        <v>178</v>
      </c>
    </row>
    <row r="29" spans="1:15">
      <c r="A29" s="23">
        <v>25</v>
      </c>
      <c r="B29" s="20" t="s">
        <v>51</v>
      </c>
      <c r="C29" s="33" t="s">
        <v>204</v>
      </c>
      <c r="D29" s="40">
        <v>36988</v>
      </c>
      <c r="E29" s="23" t="s">
        <v>21</v>
      </c>
      <c r="F29" s="20" t="s">
        <v>48</v>
      </c>
      <c r="G29" s="23" t="str">
        <f t="shared" si="0"/>
        <v>10</v>
      </c>
      <c r="H29" s="24" t="s">
        <v>177</v>
      </c>
      <c r="I29" s="24" t="s">
        <v>178</v>
      </c>
      <c r="J29" s="24" t="s">
        <v>178</v>
      </c>
      <c r="K29" s="24" t="s">
        <v>178</v>
      </c>
      <c r="L29" s="24" t="s">
        <v>178</v>
      </c>
      <c r="M29" s="24" t="s">
        <v>177</v>
      </c>
      <c r="N29" s="24" t="s">
        <v>177</v>
      </c>
      <c r="O29" s="24" t="s">
        <v>178</v>
      </c>
    </row>
    <row r="30" spans="1:15">
      <c r="A30" s="23">
        <v>26</v>
      </c>
      <c r="B30" s="20" t="s">
        <v>57</v>
      </c>
      <c r="C30" s="33" t="s">
        <v>205</v>
      </c>
      <c r="D30" s="40">
        <v>37227</v>
      </c>
      <c r="E30" s="23" t="s">
        <v>21</v>
      </c>
      <c r="F30" s="20" t="s">
        <v>56</v>
      </c>
      <c r="G30" s="23" t="str">
        <f t="shared" si="0"/>
        <v>10</v>
      </c>
      <c r="H30" s="24" t="s">
        <v>178</v>
      </c>
      <c r="I30" s="24" t="s">
        <v>178</v>
      </c>
      <c r="J30" s="24" t="s">
        <v>178</v>
      </c>
      <c r="K30" s="24" t="s">
        <v>177</v>
      </c>
      <c r="L30" s="24" t="s">
        <v>178</v>
      </c>
      <c r="M30" s="24" t="s">
        <v>177</v>
      </c>
      <c r="N30" s="24" t="s">
        <v>178</v>
      </c>
      <c r="O30" s="24" t="s">
        <v>178</v>
      </c>
    </row>
    <row r="31" spans="1:15">
      <c r="A31" s="23">
        <v>27</v>
      </c>
      <c r="B31" s="20" t="s">
        <v>45</v>
      </c>
      <c r="C31" s="33" t="s">
        <v>206</v>
      </c>
      <c r="D31" s="40">
        <v>37479</v>
      </c>
      <c r="E31" s="23" t="s">
        <v>41</v>
      </c>
      <c r="F31" s="20" t="s">
        <v>43</v>
      </c>
      <c r="G31" s="23" t="str">
        <f t="shared" si="0"/>
        <v>10</v>
      </c>
      <c r="H31" s="24" t="s">
        <v>177</v>
      </c>
      <c r="I31" s="24" t="s">
        <v>178</v>
      </c>
      <c r="J31" s="24" t="s">
        <v>178</v>
      </c>
      <c r="K31" s="24" t="s">
        <v>178</v>
      </c>
      <c r="L31" s="24" t="s">
        <v>178</v>
      </c>
      <c r="M31" s="24" t="s">
        <v>178</v>
      </c>
      <c r="N31" s="24" t="s">
        <v>177</v>
      </c>
      <c r="O31" s="24" t="s">
        <v>178</v>
      </c>
    </row>
    <row r="32" spans="1:15">
      <c r="A32" s="23">
        <v>28</v>
      </c>
      <c r="B32" s="20" t="s">
        <v>76</v>
      </c>
      <c r="C32" s="33" t="s">
        <v>207</v>
      </c>
      <c r="D32" s="40" t="s">
        <v>77</v>
      </c>
      <c r="E32" s="23" t="s">
        <v>41</v>
      </c>
      <c r="F32" s="20" t="s">
        <v>67</v>
      </c>
      <c r="G32" s="23" t="str">
        <f t="shared" si="0"/>
        <v>10</v>
      </c>
      <c r="H32" s="24" t="s">
        <v>177</v>
      </c>
      <c r="I32" s="24" t="s">
        <v>178</v>
      </c>
      <c r="J32" s="24" t="s">
        <v>178</v>
      </c>
      <c r="K32" s="24" t="s">
        <v>178</v>
      </c>
      <c r="L32" s="24" t="s">
        <v>178</v>
      </c>
      <c r="M32" s="24" t="s">
        <v>178</v>
      </c>
      <c r="N32" s="24" t="s">
        <v>178</v>
      </c>
      <c r="O32" s="24" t="s">
        <v>178</v>
      </c>
    </row>
    <row r="33" spans="1:15">
      <c r="A33" s="23">
        <v>29</v>
      </c>
      <c r="B33" s="20" t="s">
        <v>95</v>
      </c>
      <c r="C33" s="33" t="s">
        <v>208</v>
      </c>
      <c r="D33" s="40" t="s">
        <v>96</v>
      </c>
      <c r="E33" s="23" t="s">
        <v>21</v>
      </c>
      <c r="F33" s="20" t="s">
        <v>81</v>
      </c>
      <c r="G33" s="23" t="str">
        <f t="shared" si="0"/>
        <v>10</v>
      </c>
      <c r="H33" s="24" t="s">
        <v>178</v>
      </c>
      <c r="I33" s="24" t="s">
        <v>178</v>
      </c>
      <c r="J33" s="24" t="s">
        <v>178</v>
      </c>
      <c r="K33" s="24" t="s">
        <v>177</v>
      </c>
      <c r="L33" s="24" t="s">
        <v>178</v>
      </c>
      <c r="M33" s="24" t="s">
        <v>177</v>
      </c>
      <c r="N33" s="24" t="s">
        <v>178</v>
      </c>
      <c r="O33" s="24" t="s">
        <v>178</v>
      </c>
    </row>
    <row r="34" spans="1:15">
      <c r="A34" s="23">
        <v>30</v>
      </c>
      <c r="B34" s="20" t="s">
        <v>94</v>
      </c>
      <c r="C34" s="33" t="s">
        <v>209</v>
      </c>
      <c r="D34" s="40">
        <v>37259</v>
      </c>
      <c r="E34" s="23" t="s">
        <v>41</v>
      </c>
      <c r="F34" s="20" t="s">
        <v>83</v>
      </c>
      <c r="G34" s="23" t="str">
        <f t="shared" si="0"/>
        <v>10</v>
      </c>
      <c r="H34" s="24" t="s">
        <v>178</v>
      </c>
      <c r="I34" s="24" t="s">
        <v>178</v>
      </c>
      <c r="J34" s="24" t="s">
        <v>177</v>
      </c>
      <c r="K34" s="24" t="s">
        <v>178</v>
      </c>
      <c r="L34" s="24" t="s">
        <v>178</v>
      </c>
      <c r="M34" s="24" t="s">
        <v>178</v>
      </c>
      <c r="N34" s="24" t="s">
        <v>178</v>
      </c>
      <c r="O34" s="24" t="s">
        <v>178</v>
      </c>
    </row>
    <row r="35" spans="1:15">
      <c r="A35" s="23">
        <v>31</v>
      </c>
      <c r="B35" s="20" t="s">
        <v>97</v>
      </c>
      <c r="C35" s="33" t="s">
        <v>210</v>
      </c>
      <c r="D35" s="40" t="s">
        <v>98</v>
      </c>
      <c r="E35" s="23" t="s">
        <v>21</v>
      </c>
      <c r="F35" s="20" t="s">
        <v>81</v>
      </c>
      <c r="G35" s="23" t="str">
        <f t="shared" si="0"/>
        <v>10</v>
      </c>
      <c r="H35" s="24" t="s">
        <v>178</v>
      </c>
      <c r="I35" s="24" t="s">
        <v>178</v>
      </c>
      <c r="J35" s="24" t="s">
        <v>178</v>
      </c>
      <c r="K35" s="24" t="s">
        <v>177</v>
      </c>
      <c r="L35" s="24" t="s">
        <v>178</v>
      </c>
      <c r="M35" s="24" t="s">
        <v>178</v>
      </c>
      <c r="N35" s="24" t="s">
        <v>178</v>
      </c>
      <c r="O35" s="24" t="s">
        <v>178</v>
      </c>
    </row>
    <row r="36" spans="1:15">
      <c r="A36" s="23">
        <v>32</v>
      </c>
      <c r="B36" s="20" t="s">
        <v>58</v>
      </c>
      <c r="C36" s="33" t="s">
        <v>211</v>
      </c>
      <c r="D36" s="40" t="s">
        <v>59</v>
      </c>
      <c r="E36" s="23" t="s">
        <v>21</v>
      </c>
      <c r="F36" s="20" t="s">
        <v>56</v>
      </c>
      <c r="G36" s="23" t="str">
        <f t="shared" si="0"/>
        <v>10</v>
      </c>
      <c r="H36" s="24" t="s">
        <v>177</v>
      </c>
      <c r="I36" s="24" t="s">
        <v>178</v>
      </c>
      <c r="J36" s="24" t="s">
        <v>178</v>
      </c>
      <c r="K36" s="24" t="s">
        <v>178</v>
      </c>
      <c r="L36" s="24" t="s">
        <v>178</v>
      </c>
      <c r="M36" s="24" t="s">
        <v>178</v>
      </c>
      <c r="N36" s="24" t="s">
        <v>178</v>
      </c>
      <c r="O36" s="24" t="s">
        <v>178</v>
      </c>
    </row>
    <row r="37" spans="1:15">
      <c r="A37" s="23">
        <v>33</v>
      </c>
      <c r="B37" s="20" t="s">
        <v>78</v>
      </c>
      <c r="C37" s="33" t="s">
        <v>212</v>
      </c>
      <c r="D37" s="40">
        <v>37266</v>
      </c>
      <c r="E37" s="23" t="s">
        <v>41</v>
      </c>
      <c r="F37" s="20" t="s">
        <v>67</v>
      </c>
      <c r="G37" s="23" t="str">
        <f t="shared" ref="G37:G68" si="1">LEFT(F37,2)</f>
        <v>10</v>
      </c>
      <c r="H37" s="24" t="s">
        <v>177</v>
      </c>
      <c r="I37" s="24" t="s">
        <v>178</v>
      </c>
      <c r="J37" s="24" t="s">
        <v>178</v>
      </c>
      <c r="K37" s="24" t="s">
        <v>178</v>
      </c>
      <c r="L37" s="24" t="s">
        <v>178</v>
      </c>
      <c r="M37" s="24" t="s">
        <v>178</v>
      </c>
      <c r="N37" s="24" t="s">
        <v>178</v>
      </c>
      <c r="O37" s="24" t="s">
        <v>178</v>
      </c>
    </row>
    <row r="38" spans="1:15">
      <c r="A38" s="23">
        <v>34</v>
      </c>
      <c r="B38" s="20" t="s">
        <v>40</v>
      </c>
      <c r="C38" s="33" t="s">
        <v>213</v>
      </c>
      <c r="D38" s="40">
        <v>37385</v>
      </c>
      <c r="E38" s="23" t="s">
        <v>41</v>
      </c>
      <c r="F38" s="20" t="s">
        <v>35</v>
      </c>
      <c r="G38" s="23" t="str">
        <f t="shared" si="1"/>
        <v>10</v>
      </c>
      <c r="H38" s="24" t="s">
        <v>178</v>
      </c>
      <c r="I38" s="24" t="s">
        <v>178</v>
      </c>
      <c r="J38" s="24" t="s">
        <v>178</v>
      </c>
      <c r="K38" s="24" t="s">
        <v>178</v>
      </c>
      <c r="L38" s="24" t="s">
        <v>178</v>
      </c>
      <c r="M38" s="24" t="s">
        <v>178</v>
      </c>
      <c r="N38" s="24" t="s">
        <v>178</v>
      </c>
      <c r="O38" s="24" t="s">
        <v>177</v>
      </c>
    </row>
    <row r="39" spans="1:15">
      <c r="A39" s="23">
        <v>35</v>
      </c>
      <c r="B39" s="20" t="s">
        <v>120</v>
      </c>
      <c r="C39" s="33" t="s">
        <v>214</v>
      </c>
      <c r="D39" s="40" t="s">
        <v>121</v>
      </c>
      <c r="E39" s="23" t="s">
        <v>21</v>
      </c>
      <c r="F39" s="20" t="s">
        <v>122</v>
      </c>
      <c r="G39" s="23" t="str">
        <f t="shared" si="1"/>
        <v>11</v>
      </c>
      <c r="H39" s="24" t="s">
        <v>178</v>
      </c>
      <c r="I39" s="24" t="s">
        <v>178</v>
      </c>
      <c r="J39" s="24" t="s">
        <v>177</v>
      </c>
      <c r="K39" s="24" t="s">
        <v>178</v>
      </c>
      <c r="L39" s="24" t="s">
        <v>178</v>
      </c>
      <c r="M39" s="24" t="s">
        <v>178</v>
      </c>
      <c r="N39" s="24" t="s">
        <v>178</v>
      </c>
      <c r="O39" s="24" t="s">
        <v>178</v>
      </c>
    </row>
    <row r="40" spans="1:15">
      <c r="A40" s="23">
        <v>36</v>
      </c>
      <c r="B40" s="20" t="s">
        <v>108</v>
      </c>
      <c r="C40" s="33" t="s">
        <v>215</v>
      </c>
      <c r="D40" s="40" t="s">
        <v>109</v>
      </c>
      <c r="E40" s="23" t="s">
        <v>21</v>
      </c>
      <c r="F40" s="20" t="s">
        <v>110</v>
      </c>
      <c r="G40" s="23" t="str">
        <f t="shared" si="1"/>
        <v>11</v>
      </c>
      <c r="H40" s="24" t="s">
        <v>178</v>
      </c>
      <c r="I40" s="24" t="s">
        <v>178</v>
      </c>
      <c r="J40" s="24" t="s">
        <v>177</v>
      </c>
      <c r="K40" s="24" t="s">
        <v>178</v>
      </c>
      <c r="L40" s="24" t="s">
        <v>178</v>
      </c>
      <c r="M40" s="24" t="s">
        <v>178</v>
      </c>
      <c r="N40" s="24" t="s">
        <v>178</v>
      </c>
      <c r="O40" s="24" t="s">
        <v>178</v>
      </c>
    </row>
    <row r="41" spans="1:15">
      <c r="A41" s="23">
        <v>37</v>
      </c>
      <c r="B41" s="20" t="s">
        <v>123</v>
      </c>
      <c r="C41" s="33" t="s">
        <v>216</v>
      </c>
      <c r="D41" s="40">
        <v>37084</v>
      </c>
      <c r="E41" s="23" t="s">
        <v>21</v>
      </c>
      <c r="F41" s="20" t="s">
        <v>122</v>
      </c>
      <c r="G41" s="23" t="str">
        <f t="shared" si="1"/>
        <v>11</v>
      </c>
      <c r="H41" s="24" t="s">
        <v>178</v>
      </c>
      <c r="I41" s="24" t="s">
        <v>178</v>
      </c>
      <c r="J41" s="24" t="s">
        <v>177</v>
      </c>
      <c r="K41" s="24" t="s">
        <v>178</v>
      </c>
      <c r="L41" s="24" t="s">
        <v>178</v>
      </c>
      <c r="M41" s="24" t="s">
        <v>178</v>
      </c>
      <c r="N41" s="24" t="s">
        <v>178</v>
      </c>
      <c r="O41" s="24" t="s">
        <v>178</v>
      </c>
    </row>
    <row r="42" spans="1:15">
      <c r="A42" s="23">
        <v>38</v>
      </c>
      <c r="B42" s="20" t="s">
        <v>147</v>
      </c>
      <c r="C42" s="33" t="s">
        <v>217</v>
      </c>
      <c r="D42" s="40" t="s">
        <v>148</v>
      </c>
      <c r="E42" s="23" t="s">
        <v>21</v>
      </c>
      <c r="F42" s="20" t="s">
        <v>149</v>
      </c>
      <c r="G42" s="23" t="str">
        <f t="shared" si="1"/>
        <v>11</v>
      </c>
      <c r="H42" s="24" t="s">
        <v>178</v>
      </c>
      <c r="I42" s="24" t="s">
        <v>178</v>
      </c>
      <c r="J42" s="24" t="s">
        <v>177</v>
      </c>
      <c r="K42" s="24" t="s">
        <v>178</v>
      </c>
      <c r="L42" s="24" t="s">
        <v>178</v>
      </c>
      <c r="M42" s="24" t="s">
        <v>178</v>
      </c>
      <c r="N42" s="24" t="s">
        <v>178</v>
      </c>
      <c r="O42" s="24" t="s">
        <v>178</v>
      </c>
    </row>
    <row r="43" spans="1:15">
      <c r="A43" s="23">
        <v>39</v>
      </c>
      <c r="B43" s="20" t="s">
        <v>124</v>
      </c>
      <c r="C43" s="33" t="s">
        <v>218</v>
      </c>
      <c r="D43" s="40" t="s">
        <v>125</v>
      </c>
      <c r="E43" s="23" t="s">
        <v>21</v>
      </c>
      <c r="F43" s="20" t="s">
        <v>122</v>
      </c>
      <c r="G43" s="23" t="str">
        <f t="shared" si="1"/>
        <v>11</v>
      </c>
      <c r="H43" s="24" t="s">
        <v>178</v>
      </c>
      <c r="I43" s="24" t="s">
        <v>178</v>
      </c>
      <c r="J43" s="24" t="s">
        <v>177</v>
      </c>
      <c r="K43" s="24" t="s">
        <v>178</v>
      </c>
      <c r="L43" s="24" t="s">
        <v>178</v>
      </c>
      <c r="M43" s="24" t="s">
        <v>178</v>
      </c>
      <c r="N43" s="24" t="s">
        <v>178</v>
      </c>
      <c r="O43" s="24" t="s">
        <v>178</v>
      </c>
    </row>
    <row r="44" spans="1:15">
      <c r="A44" s="23">
        <v>40</v>
      </c>
      <c r="B44" s="20" t="s">
        <v>111</v>
      </c>
      <c r="C44" s="33" t="s">
        <v>219</v>
      </c>
      <c r="D44" s="40" t="s">
        <v>112</v>
      </c>
      <c r="E44" s="23" t="s">
        <v>21</v>
      </c>
      <c r="F44" s="20" t="s">
        <v>110</v>
      </c>
      <c r="G44" s="23" t="str">
        <f t="shared" si="1"/>
        <v>11</v>
      </c>
      <c r="H44" s="24" t="s">
        <v>178</v>
      </c>
      <c r="I44" s="24" t="s">
        <v>178</v>
      </c>
      <c r="J44" s="24" t="s">
        <v>177</v>
      </c>
      <c r="K44" s="24" t="s">
        <v>178</v>
      </c>
      <c r="L44" s="24" t="s">
        <v>178</v>
      </c>
      <c r="M44" s="24" t="s">
        <v>178</v>
      </c>
      <c r="N44" s="24" t="s">
        <v>178</v>
      </c>
      <c r="O44" s="24" t="s">
        <v>178</v>
      </c>
    </row>
    <row r="45" spans="1:15">
      <c r="A45" s="23">
        <v>41</v>
      </c>
      <c r="B45" s="20" t="s">
        <v>150</v>
      </c>
      <c r="C45" s="33" t="s">
        <v>220</v>
      </c>
      <c r="D45" s="40" t="s">
        <v>151</v>
      </c>
      <c r="E45" s="23" t="s">
        <v>21</v>
      </c>
      <c r="F45" s="20" t="s">
        <v>149</v>
      </c>
      <c r="G45" s="23" t="str">
        <f t="shared" si="1"/>
        <v>11</v>
      </c>
      <c r="H45" s="24" t="s">
        <v>178</v>
      </c>
      <c r="I45" s="24" t="s">
        <v>178</v>
      </c>
      <c r="J45" s="24" t="s">
        <v>177</v>
      </c>
      <c r="K45" s="24" t="s">
        <v>178</v>
      </c>
      <c r="L45" s="24" t="s">
        <v>178</v>
      </c>
      <c r="M45" s="24" t="s">
        <v>178</v>
      </c>
      <c r="N45" s="24" t="s">
        <v>178</v>
      </c>
      <c r="O45" s="24" t="s">
        <v>178</v>
      </c>
    </row>
    <row r="46" spans="1:15">
      <c r="A46" s="23">
        <v>42</v>
      </c>
      <c r="B46" s="20" t="s">
        <v>152</v>
      </c>
      <c r="C46" s="33" t="s">
        <v>221</v>
      </c>
      <c r="D46" s="40" t="s">
        <v>153</v>
      </c>
      <c r="E46" s="23" t="s">
        <v>21</v>
      </c>
      <c r="F46" s="20" t="s">
        <v>149</v>
      </c>
      <c r="G46" s="23" t="str">
        <f t="shared" si="1"/>
        <v>11</v>
      </c>
      <c r="H46" s="24" t="s">
        <v>178</v>
      </c>
      <c r="I46" s="24" t="s">
        <v>178</v>
      </c>
      <c r="J46" s="24" t="s">
        <v>178</v>
      </c>
      <c r="K46" s="24" t="s">
        <v>177</v>
      </c>
      <c r="L46" s="24" t="s">
        <v>178</v>
      </c>
      <c r="M46" s="24" t="s">
        <v>178</v>
      </c>
      <c r="N46" s="24" t="s">
        <v>178</v>
      </c>
      <c r="O46" s="24" t="s">
        <v>178</v>
      </c>
    </row>
    <row r="47" spans="1:15">
      <c r="A47" s="23">
        <v>43</v>
      </c>
      <c r="B47" s="20" t="s">
        <v>134</v>
      </c>
      <c r="C47" s="33" t="s">
        <v>222</v>
      </c>
      <c r="D47" s="40">
        <v>37235</v>
      </c>
      <c r="E47" s="23" t="s">
        <v>21</v>
      </c>
      <c r="F47" s="20" t="s">
        <v>135</v>
      </c>
      <c r="G47" s="23" t="str">
        <f t="shared" si="1"/>
        <v>11</v>
      </c>
      <c r="H47" s="24" t="s">
        <v>178</v>
      </c>
      <c r="I47" s="24" t="s">
        <v>178</v>
      </c>
      <c r="J47" s="24" t="s">
        <v>178</v>
      </c>
      <c r="K47" s="24" t="s">
        <v>178</v>
      </c>
      <c r="L47" s="24" t="s">
        <v>177</v>
      </c>
      <c r="M47" s="24" t="s">
        <v>178</v>
      </c>
      <c r="N47" s="24" t="s">
        <v>178</v>
      </c>
      <c r="O47" s="24" t="s">
        <v>178</v>
      </c>
    </row>
    <row r="48" spans="1:15">
      <c r="A48" s="23">
        <v>44</v>
      </c>
      <c r="B48" s="20" t="s">
        <v>99</v>
      </c>
      <c r="C48" s="33" t="s">
        <v>223</v>
      </c>
      <c r="D48" s="40">
        <v>37084</v>
      </c>
      <c r="E48" s="23" t="s">
        <v>21</v>
      </c>
      <c r="F48" s="20" t="s">
        <v>100</v>
      </c>
      <c r="G48" s="23" t="str">
        <f t="shared" si="1"/>
        <v>11</v>
      </c>
      <c r="H48" s="24" t="s">
        <v>178</v>
      </c>
      <c r="I48" s="24" t="s">
        <v>178</v>
      </c>
      <c r="J48" s="24" t="s">
        <v>177</v>
      </c>
      <c r="K48" s="24" t="s">
        <v>178</v>
      </c>
      <c r="L48" s="24" t="s">
        <v>178</v>
      </c>
      <c r="M48" s="24" t="s">
        <v>178</v>
      </c>
      <c r="N48" s="24" t="s">
        <v>178</v>
      </c>
      <c r="O48" s="24" t="s">
        <v>178</v>
      </c>
    </row>
    <row r="49" spans="1:15">
      <c r="A49" s="23">
        <v>45</v>
      </c>
      <c r="B49" s="20" t="s">
        <v>113</v>
      </c>
      <c r="C49" s="33" t="s">
        <v>224</v>
      </c>
      <c r="D49" s="40" t="s">
        <v>114</v>
      </c>
      <c r="E49" s="23" t="s">
        <v>41</v>
      </c>
      <c r="F49" s="20" t="s">
        <v>110</v>
      </c>
      <c r="G49" s="23" t="str">
        <f t="shared" si="1"/>
        <v>11</v>
      </c>
      <c r="H49" s="24" t="s">
        <v>177</v>
      </c>
      <c r="I49" s="24" t="s">
        <v>177</v>
      </c>
      <c r="J49" s="24" t="s">
        <v>177</v>
      </c>
      <c r="K49" s="24" t="s">
        <v>178</v>
      </c>
      <c r="L49" s="24" t="s">
        <v>178</v>
      </c>
      <c r="M49" s="24" t="s">
        <v>178</v>
      </c>
      <c r="N49" s="24" t="s">
        <v>178</v>
      </c>
      <c r="O49" s="24" t="s">
        <v>178</v>
      </c>
    </row>
    <row r="50" spans="1:15">
      <c r="A50" s="23">
        <v>46</v>
      </c>
      <c r="B50" s="20" t="s">
        <v>160</v>
      </c>
      <c r="C50" s="33" t="s">
        <v>225</v>
      </c>
      <c r="D50" s="40">
        <v>37051</v>
      </c>
      <c r="E50" s="23" t="s">
        <v>21</v>
      </c>
      <c r="F50" s="20" t="s">
        <v>161</v>
      </c>
      <c r="G50" s="23" t="str">
        <f t="shared" si="1"/>
        <v>11</v>
      </c>
      <c r="H50" s="24" t="s">
        <v>178</v>
      </c>
      <c r="I50" s="24" t="s">
        <v>178</v>
      </c>
      <c r="J50" s="24" t="s">
        <v>178</v>
      </c>
      <c r="K50" s="24" t="s">
        <v>178</v>
      </c>
      <c r="L50" s="24" t="s">
        <v>177</v>
      </c>
      <c r="M50" s="24" t="s">
        <v>178</v>
      </c>
      <c r="N50" s="24" t="s">
        <v>178</v>
      </c>
      <c r="O50" s="24" t="s">
        <v>178</v>
      </c>
    </row>
    <row r="51" spans="1:15">
      <c r="A51" s="23">
        <v>47</v>
      </c>
      <c r="B51" s="20" t="s">
        <v>139</v>
      </c>
      <c r="C51" s="33" t="s">
        <v>226</v>
      </c>
      <c r="D51" s="40" t="s">
        <v>140</v>
      </c>
      <c r="E51" s="23" t="s">
        <v>41</v>
      </c>
      <c r="F51" s="20" t="s">
        <v>141</v>
      </c>
      <c r="G51" s="23" t="str">
        <f t="shared" si="1"/>
        <v>11</v>
      </c>
      <c r="H51" s="24" t="s">
        <v>177</v>
      </c>
      <c r="I51" s="24" t="s">
        <v>178</v>
      </c>
      <c r="J51" s="24" t="s">
        <v>178</v>
      </c>
      <c r="K51" s="24" t="s">
        <v>178</v>
      </c>
      <c r="L51" s="24" t="s">
        <v>178</v>
      </c>
      <c r="M51" s="24" t="s">
        <v>178</v>
      </c>
      <c r="N51" s="24" t="s">
        <v>178</v>
      </c>
      <c r="O51" s="24" t="s">
        <v>178</v>
      </c>
    </row>
    <row r="52" spans="1:15">
      <c r="A52" s="23">
        <v>48</v>
      </c>
      <c r="B52" s="20" t="s">
        <v>154</v>
      </c>
      <c r="C52" s="33" t="s">
        <v>227</v>
      </c>
      <c r="D52" s="40" t="s">
        <v>155</v>
      </c>
      <c r="E52" s="23" t="s">
        <v>41</v>
      </c>
      <c r="F52" s="20" t="s">
        <v>149</v>
      </c>
      <c r="G52" s="23" t="str">
        <f t="shared" si="1"/>
        <v>11</v>
      </c>
      <c r="H52" s="24" t="s">
        <v>177</v>
      </c>
      <c r="I52" s="24" t="s">
        <v>178</v>
      </c>
      <c r="J52" s="24" t="s">
        <v>177</v>
      </c>
      <c r="K52" s="24" t="s">
        <v>178</v>
      </c>
      <c r="L52" s="24" t="s">
        <v>178</v>
      </c>
      <c r="M52" s="24" t="s">
        <v>178</v>
      </c>
      <c r="N52" s="24" t="s">
        <v>178</v>
      </c>
      <c r="O52" s="24" t="s">
        <v>178</v>
      </c>
    </row>
    <row r="53" spans="1:15">
      <c r="A53" s="23">
        <v>49</v>
      </c>
      <c r="B53" s="20" t="s">
        <v>101</v>
      </c>
      <c r="C53" s="33" t="s">
        <v>228</v>
      </c>
      <c r="D53" s="40" t="s">
        <v>102</v>
      </c>
      <c r="E53" s="23" t="s">
        <v>41</v>
      </c>
      <c r="F53" s="20" t="s">
        <v>100</v>
      </c>
      <c r="G53" s="23" t="str">
        <f t="shared" si="1"/>
        <v>11</v>
      </c>
      <c r="H53" s="24" t="s">
        <v>178</v>
      </c>
      <c r="I53" s="24" t="s">
        <v>178</v>
      </c>
      <c r="J53" s="24" t="s">
        <v>177</v>
      </c>
      <c r="K53" s="24" t="s">
        <v>178</v>
      </c>
      <c r="L53" s="24" t="s">
        <v>178</v>
      </c>
      <c r="M53" s="24" t="s">
        <v>178</v>
      </c>
      <c r="N53" s="24" t="s">
        <v>178</v>
      </c>
      <c r="O53" s="24" t="s">
        <v>178</v>
      </c>
    </row>
    <row r="54" spans="1:15">
      <c r="A54" s="23">
        <v>50</v>
      </c>
      <c r="B54" s="20" t="s">
        <v>144</v>
      </c>
      <c r="C54" s="33" t="s">
        <v>229</v>
      </c>
      <c r="D54" s="40">
        <v>36654</v>
      </c>
      <c r="E54" s="23" t="s">
        <v>41</v>
      </c>
      <c r="F54" s="20" t="s">
        <v>145</v>
      </c>
      <c r="G54" s="23" t="str">
        <f t="shared" si="1"/>
        <v>11</v>
      </c>
      <c r="H54" s="24" t="s">
        <v>178</v>
      </c>
      <c r="I54" s="24" t="s">
        <v>177</v>
      </c>
      <c r="J54" s="24" t="s">
        <v>177</v>
      </c>
      <c r="K54" s="24" t="s">
        <v>178</v>
      </c>
      <c r="L54" s="24" t="s">
        <v>178</v>
      </c>
      <c r="M54" s="24" t="s">
        <v>178</v>
      </c>
      <c r="N54" s="24" t="s">
        <v>178</v>
      </c>
      <c r="O54" s="24" t="s">
        <v>178</v>
      </c>
    </row>
    <row r="55" spans="1:15">
      <c r="A55" s="23">
        <v>51</v>
      </c>
      <c r="B55" s="20" t="s">
        <v>156</v>
      </c>
      <c r="C55" s="33" t="s">
        <v>230</v>
      </c>
      <c r="D55" s="40" t="s">
        <v>157</v>
      </c>
      <c r="E55" s="23" t="s">
        <v>41</v>
      </c>
      <c r="F55" s="20" t="s">
        <v>149</v>
      </c>
      <c r="G55" s="23" t="str">
        <f t="shared" si="1"/>
        <v>11</v>
      </c>
      <c r="H55" s="24" t="s">
        <v>177</v>
      </c>
      <c r="I55" s="24" t="s">
        <v>178</v>
      </c>
      <c r="J55" s="24" t="s">
        <v>177</v>
      </c>
      <c r="K55" s="24" t="s">
        <v>178</v>
      </c>
      <c r="L55" s="24" t="s">
        <v>178</v>
      </c>
      <c r="M55" s="24" t="s">
        <v>178</v>
      </c>
      <c r="N55" s="24" t="s">
        <v>178</v>
      </c>
      <c r="O55" s="24" t="s">
        <v>178</v>
      </c>
    </row>
    <row r="56" spans="1:15">
      <c r="A56" s="23">
        <v>52</v>
      </c>
      <c r="B56" s="20" t="s">
        <v>126</v>
      </c>
      <c r="C56" s="33" t="s">
        <v>231</v>
      </c>
      <c r="D56" s="40" t="s">
        <v>127</v>
      </c>
      <c r="E56" s="23" t="s">
        <v>41</v>
      </c>
      <c r="F56" s="20" t="s">
        <v>122</v>
      </c>
      <c r="G56" s="23" t="str">
        <f t="shared" si="1"/>
        <v>11</v>
      </c>
      <c r="H56" s="24" t="s">
        <v>177</v>
      </c>
      <c r="I56" s="24" t="s">
        <v>178</v>
      </c>
      <c r="J56" s="24" t="s">
        <v>177</v>
      </c>
      <c r="K56" s="24" t="s">
        <v>178</v>
      </c>
      <c r="L56" s="24" t="s">
        <v>177</v>
      </c>
      <c r="M56" s="24" t="s">
        <v>178</v>
      </c>
      <c r="N56" s="24" t="s">
        <v>178</v>
      </c>
      <c r="O56" s="24" t="s">
        <v>178</v>
      </c>
    </row>
    <row r="57" spans="1:15">
      <c r="A57" s="23">
        <v>53</v>
      </c>
      <c r="B57" s="20" t="s">
        <v>128</v>
      </c>
      <c r="C57" s="33" t="s">
        <v>232</v>
      </c>
      <c r="D57" s="40" t="s">
        <v>129</v>
      </c>
      <c r="E57" s="23" t="s">
        <v>21</v>
      </c>
      <c r="F57" s="20" t="s">
        <v>122</v>
      </c>
      <c r="G57" s="23" t="str">
        <f t="shared" si="1"/>
        <v>11</v>
      </c>
      <c r="H57" s="24" t="s">
        <v>177</v>
      </c>
      <c r="I57" s="24" t="s">
        <v>178</v>
      </c>
      <c r="J57" s="24" t="s">
        <v>178</v>
      </c>
      <c r="K57" s="24" t="s">
        <v>178</v>
      </c>
      <c r="L57" s="24" t="s">
        <v>178</v>
      </c>
      <c r="M57" s="24" t="s">
        <v>178</v>
      </c>
      <c r="N57" s="24" t="s">
        <v>178</v>
      </c>
      <c r="O57" s="24" t="s">
        <v>178</v>
      </c>
    </row>
    <row r="58" spans="1:15">
      <c r="A58" s="23">
        <v>54</v>
      </c>
      <c r="B58" s="20" t="s">
        <v>159</v>
      </c>
      <c r="C58" s="33" t="s">
        <v>233</v>
      </c>
      <c r="D58" s="40" t="s">
        <v>64</v>
      </c>
      <c r="E58" s="23" t="s">
        <v>21</v>
      </c>
      <c r="F58" s="20" t="s">
        <v>149</v>
      </c>
      <c r="G58" s="23" t="str">
        <f t="shared" si="1"/>
        <v>11</v>
      </c>
      <c r="H58" s="24" t="s">
        <v>177</v>
      </c>
      <c r="I58" s="24" t="s">
        <v>178</v>
      </c>
      <c r="J58" s="24" t="s">
        <v>178</v>
      </c>
      <c r="K58" s="24" t="s">
        <v>178</v>
      </c>
      <c r="L58" s="24" t="s">
        <v>178</v>
      </c>
      <c r="M58" s="24" t="s">
        <v>178</v>
      </c>
      <c r="N58" s="24" t="s">
        <v>178</v>
      </c>
      <c r="O58" s="24" t="s">
        <v>178</v>
      </c>
    </row>
    <row r="59" spans="1:15">
      <c r="A59" s="23">
        <v>55</v>
      </c>
      <c r="B59" s="20" t="s">
        <v>116</v>
      </c>
      <c r="C59" s="33" t="s">
        <v>234</v>
      </c>
      <c r="D59" s="40" t="s">
        <v>117</v>
      </c>
      <c r="E59" s="23" t="s">
        <v>21</v>
      </c>
      <c r="F59" s="20" t="s">
        <v>110</v>
      </c>
      <c r="G59" s="23" t="str">
        <f t="shared" si="1"/>
        <v>11</v>
      </c>
      <c r="H59" s="24" t="s">
        <v>178</v>
      </c>
      <c r="I59" s="24" t="s">
        <v>178</v>
      </c>
      <c r="J59" s="24" t="s">
        <v>177</v>
      </c>
      <c r="K59" s="24" t="s">
        <v>178</v>
      </c>
      <c r="L59" s="24" t="s">
        <v>178</v>
      </c>
      <c r="M59" s="24" t="s">
        <v>178</v>
      </c>
      <c r="N59" s="24" t="s">
        <v>178</v>
      </c>
      <c r="O59" s="24" t="s">
        <v>178</v>
      </c>
    </row>
    <row r="60" spans="1:15">
      <c r="A60" s="23">
        <v>56</v>
      </c>
      <c r="B60" s="20" t="s">
        <v>162</v>
      </c>
      <c r="C60" s="33" t="s">
        <v>235</v>
      </c>
      <c r="D60" s="40" t="s">
        <v>163</v>
      </c>
      <c r="E60" s="23" t="s">
        <v>41</v>
      </c>
      <c r="F60" s="20" t="s">
        <v>161</v>
      </c>
      <c r="G60" s="23" t="str">
        <f t="shared" si="1"/>
        <v>11</v>
      </c>
      <c r="H60" s="24" t="s">
        <v>177</v>
      </c>
      <c r="I60" s="24" t="s">
        <v>178</v>
      </c>
      <c r="J60" s="24" t="s">
        <v>178</v>
      </c>
      <c r="K60" s="24" t="s">
        <v>178</v>
      </c>
      <c r="L60" s="24" t="s">
        <v>178</v>
      </c>
      <c r="M60" s="24" t="s">
        <v>178</v>
      </c>
      <c r="N60" s="24" t="s">
        <v>178</v>
      </c>
      <c r="O60" s="24" t="s">
        <v>178</v>
      </c>
    </row>
    <row r="61" spans="1:15">
      <c r="A61" s="23">
        <v>57</v>
      </c>
      <c r="B61" s="20" t="s">
        <v>118</v>
      </c>
      <c r="C61" s="33" t="s">
        <v>236</v>
      </c>
      <c r="D61" s="40" t="s">
        <v>119</v>
      </c>
      <c r="E61" s="23" t="s">
        <v>21</v>
      </c>
      <c r="F61" s="20" t="s">
        <v>110</v>
      </c>
      <c r="G61" s="23" t="str">
        <f t="shared" si="1"/>
        <v>11</v>
      </c>
      <c r="H61" s="24" t="s">
        <v>178</v>
      </c>
      <c r="I61" s="24" t="s">
        <v>178</v>
      </c>
      <c r="J61" s="24" t="s">
        <v>177</v>
      </c>
      <c r="K61" s="24" t="s">
        <v>178</v>
      </c>
      <c r="L61" s="24" t="s">
        <v>178</v>
      </c>
      <c r="M61" s="24" t="s">
        <v>178</v>
      </c>
      <c r="N61" s="24" t="s">
        <v>178</v>
      </c>
      <c r="O61" s="24" t="s">
        <v>178</v>
      </c>
    </row>
    <row r="62" spans="1:15">
      <c r="A62" s="23">
        <v>58</v>
      </c>
      <c r="B62" s="20" t="s">
        <v>146</v>
      </c>
      <c r="C62" s="33" t="s">
        <v>237</v>
      </c>
      <c r="D62" s="40">
        <v>37081</v>
      </c>
      <c r="E62" s="23" t="s">
        <v>41</v>
      </c>
      <c r="F62" s="20" t="s">
        <v>145</v>
      </c>
      <c r="G62" s="23" t="str">
        <f t="shared" si="1"/>
        <v>11</v>
      </c>
      <c r="H62" s="24" t="s">
        <v>178</v>
      </c>
      <c r="I62" s="24" t="s">
        <v>178</v>
      </c>
      <c r="J62" s="24" t="s">
        <v>177</v>
      </c>
      <c r="K62" s="24" t="s">
        <v>178</v>
      </c>
      <c r="L62" s="24" t="s">
        <v>178</v>
      </c>
      <c r="M62" s="24" t="s">
        <v>178</v>
      </c>
      <c r="N62" s="24" t="s">
        <v>178</v>
      </c>
      <c r="O62" s="24" t="s">
        <v>178</v>
      </c>
    </row>
    <row r="63" spans="1:15">
      <c r="A63" s="23">
        <v>59</v>
      </c>
      <c r="B63" s="20" t="s">
        <v>142</v>
      </c>
      <c r="C63" s="33" t="s">
        <v>238</v>
      </c>
      <c r="D63" s="40" t="s">
        <v>143</v>
      </c>
      <c r="E63" s="23" t="s">
        <v>21</v>
      </c>
      <c r="F63" s="20" t="s">
        <v>141</v>
      </c>
      <c r="G63" s="23" t="str">
        <f t="shared" si="1"/>
        <v>11</v>
      </c>
      <c r="H63" s="24" t="s">
        <v>178</v>
      </c>
      <c r="I63" s="24" t="s">
        <v>178</v>
      </c>
      <c r="J63" s="24" t="s">
        <v>177</v>
      </c>
      <c r="K63" s="24" t="s">
        <v>178</v>
      </c>
      <c r="L63" s="24" t="s">
        <v>178</v>
      </c>
      <c r="M63" s="24" t="s">
        <v>178</v>
      </c>
      <c r="N63" s="24" t="s">
        <v>178</v>
      </c>
      <c r="O63" s="24" t="s">
        <v>178</v>
      </c>
    </row>
    <row r="64" spans="1:15">
      <c r="A64" s="23">
        <v>60</v>
      </c>
      <c r="B64" s="20" t="s">
        <v>137</v>
      </c>
      <c r="C64" s="33" t="s">
        <v>239</v>
      </c>
      <c r="D64" s="40">
        <v>37166</v>
      </c>
      <c r="E64" s="23" t="s">
        <v>41</v>
      </c>
      <c r="F64" s="20" t="s">
        <v>138</v>
      </c>
      <c r="G64" s="23" t="str">
        <f t="shared" si="1"/>
        <v>11</v>
      </c>
      <c r="H64" s="24" t="s">
        <v>178</v>
      </c>
      <c r="I64" s="24" t="s">
        <v>178</v>
      </c>
      <c r="J64" s="24" t="s">
        <v>177</v>
      </c>
      <c r="K64" s="24" t="s">
        <v>178</v>
      </c>
      <c r="L64" s="24" t="s">
        <v>178</v>
      </c>
      <c r="M64" s="24" t="s">
        <v>178</v>
      </c>
      <c r="N64" s="24" t="s">
        <v>178</v>
      </c>
      <c r="O64" s="24" t="s">
        <v>178</v>
      </c>
    </row>
    <row r="65" spans="1:15">
      <c r="A65" s="23">
        <v>61</v>
      </c>
      <c r="B65" s="20" t="s">
        <v>130</v>
      </c>
      <c r="C65" s="33" t="s">
        <v>240</v>
      </c>
      <c r="D65" s="40" t="s">
        <v>131</v>
      </c>
      <c r="E65" s="23" t="s">
        <v>41</v>
      </c>
      <c r="F65" s="20" t="s">
        <v>122</v>
      </c>
      <c r="G65" s="23" t="str">
        <f t="shared" si="1"/>
        <v>11</v>
      </c>
      <c r="H65" s="24" t="s">
        <v>178</v>
      </c>
      <c r="I65" s="24" t="s">
        <v>178</v>
      </c>
      <c r="J65" s="24" t="s">
        <v>177</v>
      </c>
      <c r="K65" s="24" t="s">
        <v>178</v>
      </c>
      <c r="L65" s="24" t="s">
        <v>178</v>
      </c>
      <c r="M65" s="24" t="s">
        <v>178</v>
      </c>
      <c r="N65" s="24" t="s">
        <v>178</v>
      </c>
      <c r="O65" s="24" t="s">
        <v>178</v>
      </c>
    </row>
    <row r="66" spans="1:15">
      <c r="A66" s="23">
        <v>62</v>
      </c>
      <c r="B66" s="20" t="s">
        <v>164</v>
      </c>
      <c r="C66" s="33" t="s">
        <v>241</v>
      </c>
      <c r="D66" s="40" t="s">
        <v>165</v>
      </c>
      <c r="E66" s="23" t="s">
        <v>21</v>
      </c>
      <c r="F66" s="20" t="s">
        <v>161</v>
      </c>
      <c r="G66" s="23" t="str">
        <f t="shared" si="1"/>
        <v>11</v>
      </c>
      <c r="H66" s="24" t="s">
        <v>178</v>
      </c>
      <c r="I66" s="24" t="s">
        <v>177</v>
      </c>
      <c r="J66" s="24" t="s">
        <v>178</v>
      </c>
      <c r="K66" s="24" t="s">
        <v>178</v>
      </c>
      <c r="L66" s="24" t="s">
        <v>178</v>
      </c>
      <c r="M66" s="24" t="s">
        <v>178</v>
      </c>
      <c r="N66" s="24" t="s">
        <v>178</v>
      </c>
      <c r="O66" s="24" t="s">
        <v>178</v>
      </c>
    </row>
    <row r="67" spans="1:15">
      <c r="A67" s="23">
        <v>63</v>
      </c>
      <c r="B67" s="20" t="s">
        <v>136</v>
      </c>
      <c r="C67" s="33" t="s">
        <v>242</v>
      </c>
      <c r="D67" s="40">
        <v>37202</v>
      </c>
      <c r="E67" s="23" t="s">
        <v>41</v>
      </c>
      <c r="F67" s="20" t="s">
        <v>135</v>
      </c>
      <c r="G67" s="23" t="str">
        <f t="shared" si="1"/>
        <v>11</v>
      </c>
      <c r="H67" s="24" t="s">
        <v>178</v>
      </c>
      <c r="I67" s="24" t="s">
        <v>178</v>
      </c>
      <c r="J67" s="24" t="s">
        <v>177</v>
      </c>
      <c r="K67" s="24" t="s">
        <v>178</v>
      </c>
      <c r="L67" s="24" t="s">
        <v>178</v>
      </c>
      <c r="M67" s="24" t="s">
        <v>178</v>
      </c>
      <c r="N67" s="24" t="s">
        <v>178</v>
      </c>
      <c r="O67" s="24" t="s">
        <v>178</v>
      </c>
    </row>
    <row r="68" spans="1:15">
      <c r="A68" s="23">
        <v>64</v>
      </c>
      <c r="B68" s="20" t="s">
        <v>103</v>
      </c>
      <c r="C68" s="33" t="s">
        <v>243</v>
      </c>
      <c r="D68" s="40" t="s">
        <v>104</v>
      </c>
      <c r="E68" s="23" t="s">
        <v>41</v>
      </c>
      <c r="F68" s="20" t="s">
        <v>100</v>
      </c>
      <c r="G68" s="23" t="str">
        <f t="shared" si="1"/>
        <v>11</v>
      </c>
      <c r="H68" s="24" t="s">
        <v>177</v>
      </c>
      <c r="I68" s="24" t="s">
        <v>178</v>
      </c>
      <c r="J68" s="24" t="s">
        <v>177</v>
      </c>
      <c r="K68" s="24" t="s">
        <v>178</v>
      </c>
      <c r="L68" s="24" t="s">
        <v>178</v>
      </c>
      <c r="M68" s="24" t="s">
        <v>178</v>
      </c>
      <c r="N68" s="24" t="s">
        <v>178</v>
      </c>
      <c r="O68" s="24" t="s">
        <v>178</v>
      </c>
    </row>
    <row r="69" spans="1:15">
      <c r="A69" s="23">
        <v>65</v>
      </c>
      <c r="B69" s="20" t="s">
        <v>105</v>
      </c>
      <c r="C69" s="33" t="s">
        <v>244</v>
      </c>
      <c r="D69" s="40" t="s">
        <v>106</v>
      </c>
      <c r="E69" s="23" t="s">
        <v>41</v>
      </c>
      <c r="F69" s="20" t="s">
        <v>107</v>
      </c>
      <c r="G69" s="23" t="str">
        <f t="shared" ref="G69" si="2">LEFT(F69,2)</f>
        <v>11</v>
      </c>
      <c r="H69" s="24" t="s">
        <v>178</v>
      </c>
      <c r="I69" s="24" t="s">
        <v>177</v>
      </c>
      <c r="J69" s="24" t="s">
        <v>177</v>
      </c>
      <c r="K69" s="24" t="s">
        <v>178</v>
      </c>
      <c r="L69" s="24" t="s">
        <v>178</v>
      </c>
      <c r="M69" s="24" t="s">
        <v>178</v>
      </c>
      <c r="N69" s="24" t="s">
        <v>178</v>
      </c>
      <c r="O69" s="24" t="s">
        <v>178</v>
      </c>
    </row>
    <row r="70" spans="1:15">
      <c r="A70" s="34"/>
      <c r="B70" s="35"/>
      <c r="C70" s="35"/>
      <c r="D70" s="34"/>
      <c r="E70" s="34"/>
      <c r="F70" s="35"/>
      <c r="G70" s="35"/>
      <c r="H70" s="36"/>
      <c r="I70" s="36"/>
      <c r="J70" s="36"/>
      <c r="K70" s="36"/>
      <c r="L70" s="36"/>
      <c r="M70" s="36"/>
      <c r="N70" s="36"/>
      <c r="O70" s="36"/>
    </row>
    <row r="71" spans="1:15">
      <c r="A71" s="36"/>
      <c r="B71" s="36"/>
      <c r="C71" s="36"/>
      <c r="D71" s="37"/>
      <c r="E71" s="37"/>
      <c r="F71" s="36"/>
      <c r="G71" s="36"/>
      <c r="H71" s="36">
        <f t="shared" ref="H71:O71" si="3">COUNTIF(H5:H69,"x")</f>
        <v>22</v>
      </c>
      <c r="I71" s="36">
        <f t="shared" si="3"/>
        <v>9</v>
      </c>
      <c r="J71" s="36">
        <f t="shared" si="3"/>
        <v>27</v>
      </c>
      <c r="K71" s="36">
        <f t="shared" si="3"/>
        <v>6</v>
      </c>
      <c r="L71" s="36">
        <f t="shared" si="3"/>
        <v>4</v>
      </c>
      <c r="M71" s="36">
        <f t="shared" si="3"/>
        <v>15</v>
      </c>
      <c r="N71" s="36">
        <f t="shared" si="3"/>
        <v>6</v>
      </c>
      <c r="O71" s="36">
        <f t="shared" si="3"/>
        <v>7</v>
      </c>
    </row>
  </sheetData>
  <sortState ref="A5:O69">
    <sortCondition ref="C5:C69"/>
  </sortState>
  <mergeCells count="1">
    <mergeCell ref="A2:O2"/>
  </mergeCells>
  <conditionalFormatting sqref="B5:C69">
    <cfRule type="duplicateValues" dxfId="0" priority="1"/>
  </conditionalFormatting>
  <pageMargins left="0.45" right="0.2" top="0.2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0"/>
  <sheetViews>
    <sheetView zoomScale="115" zoomScaleNormal="115" workbookViewId="0">
      <selection activeCell="J11" sqref="J11"/>
    </sheetView>
  </sheetViews>
  <sheetFormatPr defaultRowHeight="15"/>
  <cols>
    <col min="1" max="1" width="5.5703125" customWidth="1"/>
    <col min="2" max="2" width="7.7109375" customWidth="1"/>
    <col min="3" max="3" width="20.7109375" bestFit="1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51" customFormat="1">
      <c r="A1" s="51" t="s">
        <v>255</v>
      </c>
      <c r="F1" s="52"/>
      <c r="K1" s="50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"&amp;G6 &amp; " - PHÒNG: 30"</f>
        <v>MÔN: Ngữ văn - PHÒNG: 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182</v>
      </c>
      <c r="C6" s="5" t="s">
        <v>82</v>
      </c>
      <c r="D6" s="41">
        <v>37348</v>
      </c>
      <c r="E6" s="5" t="s">
        <v>21</v>
      </c>
      <c r="F6" s="4" t="s">
        <v>83</v>
      </c>
      <c r="G6" s="7" t="s">
        <v>30</v>
      </c>
      <c r="H6" s="8">
        <v>4.8</v>
      </c>
      <c r="I6" s="4" t="s">
        <v>257</v>
      </c>
      <c r="J6" s="4">
        <v>5.8</v>
      </c>
      <c r="K6" s="4"/>
    </row>
    <row r="7" spans="1:11" ht="18" customHeight="1">
      <c r="A7" s="4">
        <v>2</v>
      </c>
      <c r="B7" s="4" t="s">
        <v>199</v>
      </c>
      <c r="C7" s="20" t="s">
        <v>93</v>
      </c>
      <c r="D7" s="41">
        <v>37538</v>
      </c>
      <c r="E7" s="5" t="s">
        <v>21</v>
      </c>
      <c r="F7" s="4" t="s">
        <v>81</v>
      </c>
      <c r="G7" s="7" t="s">
        <v>30</v>
      </c>
      <c r="H7" s="8">
        <v>4.8</v>
      </c>
      <c r="I7" s="4" t="s">
        <v>258</v>
      </c>
      <c r="J7" s="4">
        <v>6</v>
      </c>
      <c r="K7" s="4"/>
    </row>
    <row r="8" spans="1:11" ht="18" customHeight="1">
      <c r="A8" s="4">
        <v>3</v>
      </c>
      <c r="B8" s="4" t="s">
        <v>205</v>
      </c>
      <c r="C8" s="5" t="s">
        <v>57</v>
      </c>
      <c r="D8" s="41">
        <v>37227</v>
      </c>
      <c r="E8" s="5" t="s">
        <v>21</v>
      </c>
      <c r="F8" s="4" t="s">
        <v>56</v>
      </c>
      <c r="G8" s="7" t="s">
        <v>30</v>
      </c>
      <c r="H8" s="8">
        <v>4.9000000000000004</v>
      </c>
      <c r="I8" s="4" t="s">
        <v>259</v>
      </c>
      <c r="J8" s="4">
        <v>6.5</v>
      </c>
      <c r="K8" s="4"/>
    </row>
    <row r="9" spans="1:11" ht="18" customHeight="1">
      <c r="A9" s="4">
        <v>4</v>
      </c>
      <c r="B9" s="4" t="s">
        <v>208</v>
      </c>
      <c r="C9" s="5" t="s">
        <v>95</v>
      </c>
      <c r="D9" s="41" t="s">
        <v>96</v>
      </c>
      <c r="E9" s="5" t="s">
        <v>21</v>
      </c>
      <c r="F9" s="4" t="s">
        <v>81</v>
      </c>
      <c r="G9" s="7" t="s">
        <v>30</v>
      </c>
      <c r="H9" s="8">
        <v>4.8</v>
      </c>
      <c r="I9" s="4" t="s">
        <v>260</v>
      </c>
      <c r="J9" s="4">
        <v>5.5</v>
      </c>
      <c r="K9" s="4"/>
    </row>
    <row r="10" spans="1:11" ht="18" customHeight="1">
      <c r="A10" s="4">
        <v>5</v>
      </c>
      <c r="B10" s="4" t="s">
        <v>210</v>
      </c>
      <c r="C10" s="5" t="s">
        <v>97</v>
      </c>
      <c r="D10" s="41" t="s">
        <v>98</v>
      </c>
      <c r="E10" s="5" t="s">
        <v>21</v>
      </c>
      <c r="F10" s="4" t="s">
        <v>81</v>
      </c>
      <c r="G10" s="7" t="s">
        <v>30</v>
      </c>
      <c r="H10" s="8">
        <v>4.8</v>
      </c>
      <c r="I10" s="4" t="s">
        <v>261</v>
      </c>
      <c r="J10" s="4">
        <v>5</v>
      </c>
      <c r="K10" s="4"/>
    </row>
    <row r="11" spans="1:11" ht="18" customHeight="1">
      <c r="A11" s="4">
        <v>6</v>
      </c>
      <c r="B11" s="4" t="s">
        <v>221</v>
      </c>
      <c r="C11" s="5" t="s">
        <v>152</v>
      </c>
      <c r="D11" s="41" t="s">
        <v>153</v>
      </c>
      <c r="E11" s="5" t="s">
        <v>21</v>
      </c>
      <c r="F11" s="4" t="s">
        <v>149</v>
      </c>
      <c r="G11" s="9"/>
      <c r="H11" s="9"/>
      <c r="I11" s="4" t="s">
        <v>262</v>
      </c>
      <c r="J11" s="4">
        <v>5.8</v>
      </c>
      <c r="K11" s="9"/>
    </row>
    <row r="12" spans="1:11" ht="18" customHeight="1">
      <c r="A12" s="4"/>
      <c r="B12" s="4"/>
      <c r="C12" s="9"/>
      <c r="D12" s="42"/>
      <c r="E12" s="9"/>
      <c r="F12" s="14"/>
      <c r="G12" s="9"/>
      <c r="H12" s="9"/>
      <c r="I12" s="9"/>
      <c r="J12" s="9"/>
      <c r="K12" s="9"/>
    </row>
    <row r="13" spans="1:11" ht="18" customHeight="1">
      <c r="A13" s="4"/>
      <c r="B13" s="4"/>
      <c r="C13" s="9"/>
      <c r="D13" s="42"/>
      <c r="E13" s="9"/>
      <c r="F13" s="14"/>
      <c r="G13" s="9"/>
      <c r="H13" s="9"/>
      <c r="I13" s="9"/>
      <c r="J13" s="9"/>
      <c r="K13" s="9"/>
    </row>
    <row r="14" spans="1:11" ht="18" customHeight="1">
      <c r="A14" s="4"/>
      <c r="B14" s="4"/>
      <c r="C14" s="9"/>
      <c r="D14" s="42"/>
      <c r="E14" s="9"/>
      <c r="F14" s="14"/>
      <c r="G14" s="9"/>
      <c r="H14" s="9"/>
      <c r="I14" s="9"/>
      <c r="J14" s="9"/>
      <c r="K14" s="9"/>
    </row>
    <row r="15" spans="1:11" ht="18" customHeight="1">
      <c r="A15" s="4"/>
      <c r="B15" s="4"/>
      <c r="C15" s="9"/>
      <c r="D15" s="42"/>
      <c r="E15" s="9"/>
      <c r="F15" s="14"/>
      <c r="G15" s="9"/>
      <c r="H15" s="9"/>
      <c r="I15" s="9"/>
      <c r="J15" s="9"/>
      <c r="K15" s="9"/>
    </row>
    <row r="16" spans="1:11" ht="18" customHeight="1">
      <c r="A16" s="4"/>
      <c r="B16" s="4"/>
      <c r="C16" s="9"/>
      <c r="D16" s="42"/>
      <c r="E16" s="9"/>
      <c r="F16" s="14"/>
      <c r="G16" s="9"/>
      <c r="H16" s="9"/>
      <c r="I16" s="9"/>
      <c r="J16" s="9"/>
      <c r="K16" s="9"/>
    </row>
    <row r="17" spans="1:11" ht="18" customHeight="1">
      <c r="A17" s="4"/>
      <c r="B17" s="4"/>
      <c r="C17" s="9"/>
      <c r="D17" s="42"/>
      <c r="E17" s="9"/>
      <c r="F17" s="14"/>
      <c r="G17" s="9"/>
      <c r="H17" s="9"/>
      <c r="I17" s="9"/>
      <c r="J17" s="9"/>
      <c r="K17" s="9"/>
    </row>
    <row r="18" spans="1:11" ht="18" customHeight="1">
      <c r="A18" s="4"/>
      <c r="B18" s="4"/>
      <c r="C18" s="9"/>
      <c r="D18" s="42"/>
      <c r="E18" s="9"/>
      <c r="F18" s="14"/>
      <c r="G18" s="9"/>
      <c r="H18" s="9"/>
      <c r="I18" s="9"/>
      <c r="J18" s="9"/>
      <c r="K18" s="9"/>
    </row>
    <row r="19" spans="1:11" ht="18" customHeight="1">
      <c r="A19" s="4"/>
      <c r="B19" s="4"/>
      <c r="C19" s="9"/>
      <c r="D19" s="42"/>
      <c r="E19" s="9"/>
      <c r="F19" s="14"/>
      <c r="G19" s="9"/>
      <c r="H19" s="9"/>
      <c r="I19" s="9"/>
      <c r="J19" s="9"/>
      <c r="K19" s="9"/>
    </row>
    <row r="20" spans="1:11" ht="18" customHeight="1">
      <c r="A20" s="4"/>
      <c r="B20" s="4"/>
      <c r="C20" s="9"/>
      <c r="D20" s="42"/>
      <c r="E20" s="9"/>
      <c r="F20" s="14"/>
      <c r="G20" s="9"/>
      <c r="H20" s="9"/>
      <c r="I20" s="9"/>
      <c r="J20" s="9"/>
      <c r="K20" s="9"/>
    </row>
    <row r="21" spans="1:11" ht="18" customHeight="1">
      <c r="D21" s="43"/>
    </row>
    <row r="22" spans="1:11" ht="18" customHeight="1">
      <c r="D22" s="43"/>
    </row>
    <row r="23" spans="1:11" ht="18" customHeight="1">
      <c r="D23" s="43"/>
    </row>
    <row r="24" spans="1:11" ht="18" customHeight="1">
      <c r="D24" s="43"/>
    </row>
    <row r="25" spans="1:11" ht="18" customHeight="1">
      <c r="D25" s="43"/>
    </row>
    <row r="26" spans="1:11" ht="18" customHeight="1">
      <c r="D26" s="43"/>
    </row>
    <row r="27" spans="1:11" ht="18" customHeight="1">
      <c r="D27" s="43"/>
    </row>
    <row r="28" spans="1:11" ht="18" customHeight="1">
      <c r="D28" s="43"/>
    </row>
    <row r="29" spans="1:11" ht="18" customHeight="1">
      <c r="D29" s="43"/>
    </row>
    <row r="30" spans="1:11" ht="18" customHeight="1">
      <c r="D30" s="43"/>
    </row>
  </sheetData>
  <sortState ref="A6:F11">
    <sortCondition ref="B6:B11"/>
  </sortState>
  <mergeCells count="2">
    <mergeCell ref="A2:K2"/>
    <mergeCell ref="A3:K3"/>
  </mergeCells>
  <pageMargins left="0.7" right="0.2" top="0.25" bottom="0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0"/>
  <sheetViews>
    <sheetView zoomScale="115" zoomScaleNormal="115" workbookViewId="0">
      <selection activeCell="A10" sqref="A10:XFD10"/>
    </sheetView>
  </sheetViews>
  <sheetFormatPr defaultRowHeight="15"/>
  <cols>
    <col min="1" max="1" width="5.5703125" customWidth="1"/>
    <col min="2" max="2" width="7.7109375" customWidth="1"/>
    <col min="3" max="3" width="20.7109375" bestFit="1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51" customFormat="1">
      <c r="A1" s="51" t="s">
        <v>255</v>
      </c>
      <c r="F1" s="52"/>
      <c r="K1" s="50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"&amp;G6 &amp; " - PHÒNG: 30"</f>
        <v>MÔN: Vật lý - PHÒNG: 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188</v>
      </c>
      <c r="C6" s="5" t="s">
        <v>87</v>
      </c>
      <c r="D6" s="41" t="s">
        <v>88</v>
      </c>
      <c r="E6" s="5" t="s">
        <v>41</v>
      </c>
      <c r="F6" s="4" t="s">
        <v>81</v>
      </c>
      <c r="G6" s="7" t="s">
        <v>24</v>
      </c>
      <c r="H6" s="8">
        <v>2.5</v>
      </c>
      <c r="I6" s="4" t="s">
        <v>263</v>
      </c>
      <c r="J6" s="4">
        <v>2.25</v>
      </c>
      <c r="K6" s="4"/>
    </row>
    <row r="7" spans="1:11" ht="18" customHeight="1">
      <c r="A7" s="4">
        <v>2</v>
      </c>
      <c r="B7" s="4" t="s">
        <v>190</v>
      </c>
      <c r="C7" s="5" t="s">
        <v>86</v>
      </c>
      <c r="D7" s="41">
        <v>37322</v>
      </c>
      <c r="E7" s="5" t="s">
        <v>41</v>
      </c>
      <c r="F7" s="4" t="s">
        <v>83</v>
      </c>
      <c r="G7" s="7" t="s">
        <v>24</v>
      </c>
      <c r="H7" s="8">
        <v>3.4</v>
      </c>
      <c r="I7" s="4" t="s">
        <v>264</v>
      </c>
      <c r="J7" s="4" t="s">
        <v>354</v>
      </c>
      <c r="K7" s="4"/>
    </row>
    <row r="8" spans="1:11" ht="18" customHeight="1">
      <c r="A8" s="4">
        <v>3</v>
      </c>
      <c r="B8" s="4" t="s">
        <v>192</v>
      </c>
      <c r="C8" s="5" t="s">
        <v>37</v>
      </c>
      <c r="D8" s="41" t="s">
        <v>38</v>
      </c>
      <c r="E8" s="5" t="s">
        <v>21</v>
      </c>
      <c r="F8" s="4" t="s">
        <v>35</v>
      </c>
      <c r="G8" s="7" t="s">
        <v>24</v>
      </c>
      <c r="H8" s="8">
        <v>3.4</v>
      </c>
      <c r="I8" s="4" t="s">
        <v>265</v>
      </c>
      <c r="J8" s="4">
        <v>2.75</v>
      </c>
      <c r="K8" s="4"/>
    </row>
    <row r="9" spans="1:11" ht="18" customHeight="1">
      <c r="A9" s="4">
        <v>4</v>
      </c>
      <c r="B9" s="4" t="s">
        <v>200</v>
      </c>
      <c r="C9" s="5" t="s">
        <v>63</v>
      </c>
      <c r="D9" s="41" t="s">
        <v>64</v>
      </c>
      <c r="E9" s="5" t="s">
        <v>21</v>
      </c>
      <c r="F9" s="4" t="s">
        <v>62</v>
      </c>
      <c r="G9" s="7" t="s">
        <v>24</v>
      </c>
      <c r="H9" s="8">
        <v>3.1</v>
      </c>
      <c r="I9" s="4" t="s">
        <v>266</v>
      </c>
      <c r="J9" s="4">
        <v>4.75</v>
      </c>
      <c r="K9" s="4"/>
    </row>
    <row r="10" spans="1:11" ht="18" customHeight="1">
      <c r="A10" s="4">
        <v>5</v>
      </c>
      <c r="B10" s="4" t="s">
        <v>202</v>
      </c>
      <c r="C10" s="5" t="s">
        <v>72</v>
      </c>
      <c r="D10" s="41" t="s">
        <v>73</v>
      </c>
      <c r="E10" s="5" t="s">
        <v>21</v>
      </c>
      <c r="F10" s="4" t="s">
        <v>67</v>
      </c>
      <c r="G10" s="7" t="s">
        <v>24</v>
      </c>
      <c r="H10" s="8">
        <v>3.4</v>
      </c>
      <c r="I10" s="4" t="s">
        <v>267</v>
      </c>
      <c r="J10" s="4">
        <v>5.75</v>
      </c>
      <c r="K10" s="4"/>
    </row>
    <row r="11" spans="1:11" ht="18" customHeight="1">
      <c r="A11" s="4">
        <v>6</v>
      </c>
      <c r="B11" s="4" t="s">
        <v>224</v>
      </c>
      <c r="C11" s="5" t="s">
        <v>113</v>
      </c>
      <c r="D11" s="41" t="s">
        <v>114</v>
      </c>
      <c r="E11" s="5" t="s">
        <v>41</v>
      </c>
      <c r="F11" s="4" t="s">
        <v>110</v>
      </c>
      <c r="G11" s="7" t="s">
        <v>24</v>
      </c>
      <c r="H11" s="8">
        <v>2.8</v>
      </c>
      <c r="I11" s="4" t="s">
        <v>268</v>
      </c>
      <c r="J11" s="4">
        <v>1.75</v>
      </c>
      <c r="K11" s="4"/>
    </row>
    <row r="12" spans="1:11" ht="18" customHeight="1">
      <c r="A12" s="4">
        <v>7</v>
      </c>
      <c r="B12" s="4" t="s">
        <v>229</v>
      </c>
      <c r="C12" s="5" t="s">
        <v>144</v>
      </c>
      <c r="D12" s="41">
        <v>36654</v>
      </c>
      <c r="E12" s="5" t="s">
        <v>41</v>
      </c>
      <c r="F12" s="4" t="s">
        <v>145</v>
      </c>
      <c r="G12" s="7" t="s">
        <v>24</v>
      </c>
      <c r="H12" s="8">
        <v>3.3</v>
      </c>
      <c r="I12" s="4" t="s">
        <v>269</v>
      </c>
      <c r="J12" s="4">
        <v>4.5</v>
      </c>
      <c r="K12" s="4"/>
    </row>
    <row r="13" spans="1:11" ht="18" customHeight="1">
      <c r="A13" s="4">
        <v>8</v>
      </c>
      <c r="B13" s="4" t="s">
        <v>241</v>
      </c>
      <c r="C13" s="5" t="s">
        <v>164</v>
      </c>
      <c r="D13" s="41" t="s">
        <v>165</v>
      </c>
      <c r="E13" s="5" t="s">
        <v>21</v>
      </c>
      <c r="F13" s="4" t="s">
        <v>161</v>
      </c>
      <c r="G13" s="7" t="s">
        <v>24</v>
      </c>
      <c r="H13" s="8">
        <v>3.2</v>
      </c>
      <c r="I13" s="4" t="s">
        <v>270</v>
      </c>
      <c r="J13" s="4">
        <v>5.75</v>
      </c>
      <c r="K13" s="4"/>
    </row>
    <row r="14" spans="1:11" ht="18" customHeight="1">
      <c r="A14" s="4">
        <v>9</v>
      </c>
      <c r="B14" s="4" t="s">
        <v>244</v>
      </c>
      <c r="C14" s="5" t="s">
        <v>105</v>
      </c>
      <c r="D14" s="41" t="s">
        <v>106</v>
      </c>
      <c r="E14" s="5" t="s">
        <v>41</v>
      </c>
      <c r="F14" s="4" t="s">
        <v>107</v>
      </c>
      <c r="G14" s="7" t="s">
        <v>24</v>
      </c>
      <c r="H14" s="8">
        <v>3.4</v>
      </c>
      <c r="I14" s="4" t="s">
        <v>271</v>
      </c>
      <c r="J14" s="4">
        <v>2.25</v>
      </c>
      <c r="K14" s="4"/>
    </row>
    <row r="15" spans="1:11" ht="18" customHeight="1">
      <c r="A15" s="4">
        <v>10</v>
      </c>
      <c r="B15" s="4"/>
      <c r="C15" s="9"/>
      <c r="D15" s="42"/>
      <c r="E15" s="9"/>
      <c r="F15" s="14"/>
      <c r="G15" s="9"/>
      <c r="H15" s="9"/>
      <c r="I15" s="9"/>
      <c r="J15" s="9"/>
      <c r="K15" s="9"/>
    </row>
    <row r="16" spans="1:11" ht="18" customHeight="1">
      <c r="A16" s="4">
        <v>11</v>
      </c>
      <c r="B16" s="4"/>
      <c r="C16" s="9"/>
      <c r="D16" s="42"/>
      <c r="E16" s="9"/>
      <c r="F16" s="14"/>
      <c r="G16" s="9"/>
      <c r="H16" s="9"/>
      <c r="I16" s="9"/>
      <c r="J16" s="9"/>
      <c r="K16" s="9"/>
    </row>
    <row r="17" spans="1:11" ht="18" customHeight="1">
      <c r="A17" s="4">
        <v>12</v>
      </c>
      <c r="B17" s="4"/>
      <c r="C17" s="9"/>
      <c r="D17" s="42"/>
      <c r="E17" s="9"/>
      <c r="F17" s="14"/>
      <c r="G17" s="9"/>
      <c r="H17" s="9"/>
      <c r="I17" s="9"/>
      <c r="J17" s="9"/>
      <c r="K17" s="9"/>
    </row>
    <row r="18" spans="1:11" ht="18" customHeight="1">
      <c r="A18" s="4">
        <v>13</v>
      </c>
      <c r="B18" s="4"/>
      <c r="C18" s="9"/>
      <c r="D18" s="42"/>
      <c r="E18" s="9"/>
      <c r="F18" s="14"/>
      <c r="G18" s="9"/>
      <c r="H18" s="9"/>
      <c r="I18" s="9"/>
      <c r="J18" s="9"/>
      <c r="K18" s="9"/>
    </row>
    <row r="19" spans="1:11" ht="18" customHeight="1">
      <c r="A19" s="4">
        <v>14</v>
      </c>
      <c r="B19" s="4"/>
      <c r="C19" s="9"/>
      <c r="D19" s="42"/>
      <c r="E19" s="9"/>
      <c r="F19" s="14"/>
      <c r="G19" s="9"/>
      <c r="H19" s="9"/>
      <c r="I19" s="9"/>
      <c r="J19" s="9"/>
      <c r="K19" s="9"/>
    </row>
    <row r="20" spans="1:11" ht="18" customHeight="1">
      <c r="A20" s="4">
        <v>15</v>
      </c>
      <c r="B20" s="4"/>
      <c r="C20" s="9"/>
      <c r="D20" s="42"/>
      <c r="E20" s="9"/>
      <c r="F20" s="14"/>
      <c r="G20" s="9"/>
      <c r="H20" s="9"/>
      <c r="I20" s="9"/>
      <c r="J20" s="9"/>
      <c r="K20" s="9"/>
    </row>
    <row r="21" spans="1:11" ht="18" customHeight="1">
      <c r="D21" s="43"/>
    </row>
    <row r="22" spans="1:11" ht="18" customHeight="1">
      <c r="D22" s="43"/>
    </row>
    <row r="23" spans="1:11" ht="18" customHeight="1">
      <c r="D23" s="43"/>
    </row>
    <row r="24" spans="1:11" ht="18" customHeight="1">
      <c r="D24" s="43"/>
    </row>
    <row r="25" spans="1:11" ht="18" customHeight="1">
      <c r="D25" s="43"/>
    </row>
    <row r="26" spans="1:11" ht="18" customHeight="1">
      <c r="D26" s="43"/>
    </row>
    <row r="27" spans="1:11" ht="18" customHeight="1">
      <c r="D27" s="43"/>
    </row>
    <row r="28" spans="1:11" ht="18" customHeight="1">
      <c r="D28" s="43"/>
    </row>
    <row r="29" spans="1:11" ht="18" customHeight="1">
      <c r="D29" s="43"/>
    </row>
    <row r="30" spans="1:11" ht="18" customHeight="1">
      <c r="D30" s="43"/>
    </row>
  </sheetData>
  <sortState ref="A6:F20">
    <sortCondition ref="B6:B20"/>
  </sortState>
  <mergeCells count="2">
    <mergeCell ref="A2:K2"/>
    <mergeCell ref="A3:K3"/>
  </mergeCells>
  <pageMargins left="0.7" right="0.2" top="0.25" bottom="0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9"/>
  <sheetViews>
    <sheetView zoomScale="115" zoomScaleNormal="115" workbookViewId="0">
      <selection activeCell="I9" sqref="I9:I15"/>
    </sheetView>
  </sheetViews>
  <sheetFormatPr defaultRowHeight="15"/>
  <cols>
    <col min="1" max="1" width="5.5703125" customWidth="1"/>
    <col min="2" max="2" width="7.7109375" customWidth="1"/>
    <col min="3" max="3" width="20.7109375" bestFit="1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51" customFormat="1">
      <c r="A1" s="51" t="s">
        <v>255</v>
      </c>
      <c r="F1" s="52"/>
      <c r="K1" s="50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"&amp;G15 &amp; " + " &amp;G9&amp; " - PHÒNG: 29"</f>
        <v>MÔN: Hóa10 + Sinh10 - PHÒNG: 29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189</v>
      </c>
      <c r="C6" s="5" t="s">
        <v>84</v>
      </c>
      <c r="D6" s="41" t="s">
        <v>85</v>
      </c>
      <c r="E6" s="5" t="s">
        <v>21</v>
      </c>
      <c r="F6" s="4" t="s">
        <v>83</v>
      </c>
      <c r="G6" s="7" t="s">
        <v>248</v>
      </c>
      <c r="H6" s="8">
        <v>3.1</v>
      </c>
      <c r="I6" s="4" t="s">
        <v>272</v>
      </c>
      <c r="J6" s="4">
        <v>4</v>
      </c>
      <c r="K6" s="4" t="s">
        <v>246</v>
      </c>
    </row>
    <row r="7" spans="1:11" ht="18" customHeight="1">
      <c r="A7" s="4">
        <v>2</v>
      </c>
      <c r="B7" s="4" t="s">
        <v>190</v>
      </c>
      <c r="C7" s="5" t="s">
        <v>86</v>
      </c>
      <c r="D7" s="41">
        <v>37322</v>
      </c>
      <c r="E7" s="5" t="s">
        <v>41</v>
      </c>
      <c r="F7" s="4" t="s">
        <v>83</v>
      </c>
      <c r="G7" s="7" t="s">
        <v>248</v>
      </c>
      <c r="H7" s="8">
        <v>3.2</v>
      </c>
      <c r="I7" s="4" t="s">
        <v>273</v>
      </c>
      <c r="J7" s="4" t="s">
        <v>356</v>
      </c>
      <c r="K7" s="4" t="s">
        <v>246</v>
      </c>
    </row>
    <row r="8" spans="1:11" ht="18" customHeight="1">
      <c r="A8" s="4">
        <v>3</v>
      </c>
      <c r="B8" s="4" t="s">
        <v>209</v>
      </c>
      <c r="C8" s="5" t="s">
        <v>94</v>
      </c>
      <c r="D8" s="41">
        <v>37259</v>
      </c>
      <c r="E8" s="5" t="s">
        <v>41</v>
      </c>
      <c r="F8" s="4" t="s">
        <v>83</v>
      </c>
      <c r="G8" s="7" t="s">
        <v>248</v>
      </c>
      <c r="H8" s="8">
        <v>3.1</v>
      </c>
      <c r="I8" s="4" t="s">
        <v>274</v>
      </c>
      <c r="J8" s="4">
        <v>4</v>
      </c>
      <c r="K8" s="4" t="s">
        <v>246</v>
      </c>
    </row>
    <row r="9" spans="1:11" ht="18" customHeight="1">
      <c r="A9" s="4">
        <v>4</v>
      </c>
      <c r="B9" s="4" t="s">
        <v>181</v>
      </c>
      <c r="C9" s="5" t="s">
        <v>42</v>
      </c>
      <c r="D9" s="41">
        <v>37507</v>
      </c>
      <c r="E9" s="5" t="s">
        <v>21</v>
      </c>
      <c r="F9" s="4" t="s">
        <v>43</v>
      </c>
      <c r="G9" s="7" t="s">
        <v>249</v>
      </c>
      <c r="H9" s="8">
        <v>3.3</v>
      </c>
      <c r="I9" s="4" t="s">
        <v>275</v>
      </c>
      <c r="J9" s="4">
        <v>7</v>
      </c>
      <c r="K9" s="4" t="s">
        <v>247</v>
      </c>
    </row>
    <row r="10" spans="1:11" ht="18" customHeight="1">
      <c r="A10" s="4">
        <v>1</v>
      </c>
      <c r="B10" s="4" t="s">
        <v>193</v>
      </c>
      <c r="C10" s="5" t="s">
        <v>28</v>
      </c>
      <c r="D10" s="41" t="s">
        <v>29</v>
      </c>
      <c r="E10" s="5" t="s">
        <v>21</v>
      </c>
      <c r="F10" s="4" t="s">
        <v>22</v>
      </c>
      <c r="G10" s="7" t="s">
        <v>249</v>
      </c>
      <c r="H10" s="8">
        <v>3.4</v>
      </c>
      <c r="I10" s="4" t="s">
        <v>276</v>
      </c>
      <c r="J10" s="4">
        <v>4</v>
      </c>
      <c r="K10" s="4" t="s">
        <v>247</v>
      </c>
    </row>
    <row r="11" spans="1:11" ht="18" customHeight="1">
      <c r="A11" s="4">
        <v>2</v>
      </c>
      <c r="B11" s="4" t="s">
        <v>196</v>
      </c>
      <c r="C11" s="5" t="s">
        <v>89</v>
      </c>
      <c r="D11" s="41" t="s">
        <v>90</v>
      </c>
      <c r="E11" s="5" t="s">
        <v>41</v>
      </c>
      <c r="F11" s="4" t="s">
        <v>83</v>
      </c>
      <c r="G11" s="7" t="s">
        <v>249</v>
      </c>
      <c r="H11" s="8">
        <v>2.9</v>
      </c>
      <c r="I11" s="4" t="s">
        <v>277</v>
      </c>
      <c r="J11" s="4">
        <v>8</v>
      </c>
      <c r="K11" s="4" t="s">
        <v>247</v>
      </c>
    </row>
    <row r="12" spans="1:11" ht="18" customHeight="1">
      <c r="A12" s="4">
        <v>3</v>
      </c>
      <c r="B12" s="4" t="s">
        <v>197</v>
      </c>
      <c r="C12" s="5" t="s">
        <v>91</v>
      </c>
      <c r="D12" s="41" t="s">
        <v>92</v>
      </c>
      <c r="E12" s="5" t="s">
        <v>21</v>
      </c>
      <c r="F12" s="4" t="s">
        <v>83</v>
      </c>
      <c r="G12" s="7" t="s">
        <v>249</v>
      </c>
      <c r="H12" s="8">
        <v>2.9</v>
      </c>
      <c r="I12" s="4" t="s">
        <v>278</v>
      </c>
      <c r="J12" s="4">
        <v>7.8</v>
      </c>
      <c r="K12" s="4" t="s">
        <v>247</v>
      </c>
    </row>
    <row r="13" spans="1:11" ht="18" customHeight="1">
      <c r="A13" s="4">
        <v>4</v>
      </c>
      <c r="B13" s="4" t="s">
        <v>204</v>
      </c>
      <c r="C13" s="5" t="s">
        <v>51</v>
      </c>
      <c r="D13" s="41">
        <v>36988</v>
      </c>
      <c r="E13" s="5" t="s">
        <v>21</v>
      </c>
      <c r="F13" s="4" t="s">
        <v>48</v>
      </c>
      <c r="G13" s="7" t="s">
        <v>249</v>
      </c>
      <c r="H13" s="8">
        <v>3.1</v>
      </c>
      <c r="I13" s="4" t="s">
        <v>279</v>
      </c>
      <c r="J13" s="4">
        <v>7.8</v>
      </c>
      <c r="K13" s="4" t="s">
        <v>247</v>
      </c>
    </row>
    <row r="14" spans="1:11" ht="18" customHeight="1">
      <c r="A14" s="4">
        <v>5</v>
      </c>
      <c r="B14" s="4" t="s">
        <v>206</v>
      </c>
      <c r="C14" s="5" t="s">
        <v>45</v>
      </c>
      <c r="D14" s="41">
        <v>37479</v>
      </c>
      <c r="E14" s="5" t="s">
        <v>41</v>
      </c>
      <c r="F14" s="4" t="s">
        <v>43</v>
      </c>
      <c r="G14" s="7" t="s">
        <v>249</v>
      </c>
      <c r="H14" s="8">
        <v>2.2999999999999998</v>
      </c>
      <c r="I14" s="4" t="s">
        <v>280</v>
      </c>
      <c r="J14" s="4">
        <v>7</v>
      </c>
      <c r="K14" s="4" t="s">
        <v>247</v>
      </c>
    </row>
    <row r="15" spans="1:11" ht="18" customHeight="1">
      <c r="A15" s="4">
        <v>6</v>
      </c>
      <c r="B15" s="4" t="s">
        <v>188</v>
      </c>
      <c r="C15" s="5" t="s">
        <v>87</v>
      </c>
      <c r="D15" s="41" t="s">
        <v>88</v>
      </c>
      <c r="E15" s="5" t="s">
        <v>41</v>
      </c>
      <c r="F15" s="4" t="s">
        <v>81</v>
      </c>
      <c r="G15" s="7" t="s">
        <v>248</v>
      </c>
      <c r="H15" s="8">
        <v>3.9</v>
      </c>
      <c r="I15" s="4" t="s">
        <v>355</v>
      </c>
      <c r="J15" s="4">
        <v>2.5</v>
      </c>
      <c r="K15" s="4" t="s">
        <v>247</v>
      </c>
    </row>
    <row r="16" spans="1:11" ht="18" customHeight="1">
      <c r="A16" s="4"/>
      <c r="B16" s="4"/>
      <c r="C16" s="5"/>
      <c r="D16" s="41"/>
      <c r="E16" s="5"/>
      <c r="F16" s="4"/>
      <c r="G16" s="7"/>
      <c r="H16" s="8"/>
      <c r="I16" s="8"/>
      <c r="J16" s="8"/>
      <c r="K16" s="4"/>
    </row>
    <row r="17" spans="1:11" ht="18" customHeight="1">
      <c r="A17" s="4"/>
      <c r="B17" s="4"/>
      <c r="C17" s="5"/>
      <c r="D17" s="41"/>
      <c r="E17" s="5"/>
      <c r="F17" s="4"/>
      <c r="G17" s="7"/>
      <c r="H17" s="8"/>
      <c r="I17" s="8"/>
      <c r="J17" s="8"/>
      <c r="K17" s="4"/>
    </row>
    <row r="18" spans="1:11" ht="18" customHeight="1">
      <c r="A18" s="4"/>
      <c r="B18" s="4"/>
      <c r="C18" s="5"/>
      <c r="D18" s="41"/>
      <c r="E18" s="5"/>
      <c r="F18" s="4"/>
      <c r="G18" s="7"/>
      <c r="H18" s="8"/>
      <c r="I18" s="8"/>
      <c r="J18" s="8"/>
      <c r="K18" s="4"/>
    </row>
    <row r="19" spans="1:11" ht="18" customHeight="1">
      <c r="A19" s="4"/>
      <c r="B19" s="4"/>
      <c r="C19" s="5"/>
      <c r="D19" s="41"/>
      <c r="E19" s="5"/>
      <c r="F19" s="4"/>
      <c r="G19" s="7"/>
      <c r="H19" s="8"/>
      <c r="I19" s="8"/>
      <c r="J19" s="8"/>
      <c r="K19" s="4"/>
    </row>
    <row r="20" spans="1:11" ht="18" customHeight="1">
      <c r="A20" s="4"/>
      <c r="B20" s="4"/>
      <c r="C20" s="5"/>
      <c r="D20" s="41"/>
      <c r="E20" s="5"/>
      <c r="F20" s="4"/>
      <c r="G20" s="7"/>
      <c r="H20" s="8"/>
      <c r="I20" s="8"/>
      <c r="J20" s="8"/>
      <c r="K20" s="4"/>
    </row>
    <row r="21" spans="1:11" ht="18" customHeight="1">
      <c r="A21" s="4"/>
      <c r="B21" s="4"/>
      <c r="C21" s="5"/>
      <c r="D21" s="41"/>
      <c r="E21" s="5"/>
      <c r="F21" s="4"/>
      <c r="G21" s="7"/>
      <c r="H21" s="8"/>
      <c r="I21" s="8"/>
      <c r="J21" s="8"/>
      <c r="K21" s="4"/>
    </row>
    <row r="22" spans="1:11" ht="18" customHeight="1">
      <c r="A22" s="4"/>
      <c r="B22" s="4"/>
      <c r="C22" s="5"/>
      <c r="D22" s="41"/>
      <c r="E22" s="5"/>
      <c r="F22" s="4"/>
      <c r="G22" s="7"/>
      <c r="H22" s="8"/>
      <c r="I22" s="8"/>
      <c r="J22" s="8"/>
      <c r="K22" s="4"/>
    </row>
    <row r="23" spans="1:11">
      <c r="D23" s="44"/>
    </row>
    <row r="24" spans="1:11">
      <c r="D24" s="44"/>
    </row>
    <row r="25" spans="1:11">
      <c r="D25" s="44"/>
    </row>
    <row r="26" spans="1:11">
      <c r="D26" s="44"/>
    </row>
    <row r="27" spans="1:11">
      <c r="D27" s="44"/>
    </row>
    <row r="28" spans="1:11">
      <c r="D28" s="44"/>
    </row>
    <row r="29" spans="1:11">
      <c r="D29" s="44"/>
    </row>
  </sheetData>
  <sortState ref="A6:H32">
    <sortCondition ref="B6:B32"/>
  </sortState>
  <mergeCells count="2">
    <mergeCell ref="A2:K2"/>
    <mergeCell ref="A3:K3"/>
  </mergeCells>
  <conditionalFormatting sqref="C6:C15">
    <cfRule type="duplicateValues" dxfId="3" priority="1"/>
  </conditionalFormatting>
  <pageMargins left="0.7" right="0.2" top="0.25" bottom="0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1"/>
  <sheetViews>
    <sheetView zoomScale="115" zoomScaleNormal="115" workbookViewId="0">
      <selection activeCell="H11" sqref="B6:H11"/>
    </sheetView>
  </sheetViews>
  <sheetFormatPr defaultRowHeight="15"/>
  <cols>
    <col min="1" max="1" width="4" customWidth="1"/>
    <col min="2" max="2" width="9.28515625" customWidth="1"/>
    <col min="3" max="3" width="20.7109375" bestFit="1" customWidth="1"/>
    <col min="4" max="4" width="15.85546875" customWidth="1"/>
    <col min="5" max="5" width="7.7109375" hidden="1" customWidth="1"/>
    <col min="6" max="6" width="8.140625" style="26" customWidth="1"/>
    <col min="7" max="7" width="8.5703125" customWidth="1"/>
    <col min="8" max="8" width="7" customWidth="1"/>
    <col min="9" max="9" width="24.140625" customWidth="1"/>
  </cols>
  <sheetData>
    <row r="1" spans="1:9">
      <c r="A1" t="s">
        <v>1</v>
      </c>
      <c r="I1" s="2" t="s">
        <v>170</v>
      </c>
    </row>
    <row r="2" spans="1:9" ht="15.75">
      <c r="A2" s="56" t="s">
        <v>245</v>
      </c>
      <c r="B2" s="56"/>
      <c r="C2" s="56"/>
      <c r="D2" s="56"/>
      <c r="E2" s="56"/>
      <c r="F2" s="56"/>
      <c r="G2" s="56"/>
      <c r="H2" s="56"/>
      <c r="I2" s="56"/>
    </row>
    <row r="3" spans="1:9" ht="15.75">
      <c r="A3" s="56" t="str">
        <f>"MÔN: "&amp;G6 &amp; " - PHÒNG: 30"</f>
        <v>MÔN: Sinh học - PHÒNG: 30</v>
      </c>
      <c r="B3" s="56"/>
      <c r="C3" s="56"/>
      <c r="D3" s="56"/>
      <c r="E3" s="56"/>
      <c r="F3" s="56"/>
      <c r="G3" s="56"/>
      <c r="H3" s="56"/>
      <c r="I3" s="56"/>
    </row>
    <row r="4" spans="1:9">
      <c r="A4" s="1"/>
      <c r="B4" s="1"/>
      <c r="C4" s="1"/>
      <c r="D4" s="1"/>
    </row>
    <row r="5" spans="1:9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171</v>
      </c>
    </row>
    <row r="6" spans="1:9" ht="18" customHeight="1">
      <c r="A6" s="4">
        <v>1</v>
      </c>
      <c r="B6" s="4" t="str">
        <f>VLOOKUP(C6,'DS tổng hợp'!$B$5:$C$70,2,0)</f>
        <v>002</v>
      </c>
      <c r="C6" s="5" t="s">
        <v>42</v>
      </c>
      <c r="D6" s="25">
        <v>37507</v>
      </c>
      <c r="E6" s="5" t="s">
        <v>21</v>
      </c>
      <c r="F6" s="4" t="s">
        <v>43</v>
      </c>
      <c r="G6" s="7" t="s">
        <v>26</v>
      </c>
      <c r="H6" s="8">
        <v>3.3</v>
      </c>
      <c r="I6" s="4"/>
    </row>
    <row r="7" spans="1:9" ht="18" customHeight="1">
      <c r="A7" s="4">
        <v>2</v>
      </c>
      <c r="B7" s="4" t="str">
        <f>VLOOKUP(C7,'DS tổng hợp'!$B$5:$C$70,2,0)</f>
        <v>014</v>
      </c>
      <c r="C7" s="5" t="s">
        <v>28</v>
      </c>
      <c r="D7" s="4" t="s">
        <v>29</v>
      </c>
      <c r="E7" s="5" t="s">
        <v>21</v>
      </c>
      <c r="F7" s="4" t="s">
        <v>22</v>
      </c>
      <c r="G7" s="7" t="s">
        <v>26</v>
      </c>
      <c r="H7" s="8">
        <v>3.4</v>
      </c>
      <c r="I7" s="4"/>
    </row>
    <row r="8" spans="1:9" ht="18" customHeight="1">
      <c r="A8" s="4">
        <v>3</v>
      </c>
      <c r="B8" s="4" t="str">
        <f>VLOOKUP(C8,'DS tổng hợp'!$B$5:$C$70,2,0)</f>
        <v>017</v>
      </c>
      <c r="C8" s="5" t="s">
        <v>89</v>
      </c>
      <c r="D8" s="4" t="s">
        <v>90</v>
      </c>
      <c r="E8" s="5" t="s">
        <v>41</v>
      </c>
      <c r="F8" s="4" t="s">
        <v>83</v>
      </c>
      <c r="G8" s="7" t="s">
        <v>26</v>
      </c>
      <c r="H8" s="8">
        <v>2.9</v>
      </c>
      <c r="I8" s="4"/>
    </row>
    <row r="9" spans="1:9" ht="18" customHeight="1">
      <c r="A9" s="4">
        <v>4</v>
      </c>
      <c r="B9" s="4" t="str">
        <f>VLOOKUP(C9,'DS tổng hợp'!$B$5:$C$70,2,0)</f>
        <v>018</v>
      </c>
      <c r="C9" s="5" t="s">
        <v>91</v>
      </c>
      <c r="D9" s="4" t="s">
        <v>92</v>
      </c>
      <c r="E9" s="5" t="s">
        <v>21</v>
      </c>
      <c r="F9" s="4" t="s">
        <v>83</v>
      </c>
      <c r="G9" s="7" t="s">
        <v>26</v>
      </c>
      <c r="H9" s="8">
        <v>2.9</v>
      </c>
      <c r="I9" s="4"/>
    </row>
    <row r="10" spans="1:9" ht="18" customHeight="1">
      <c r="A10" s="4">
        <v>5</v>
      </c>
      <c r="B10" s="4" t="str">
        <f>VLOOKUP(C10,'DS tổng hợp'!$B$5:$C$70,2,0)</f>
        <v>025</v>
      </c>
      <c r="C10" s="5" t="s">
        <v>51</v>
      </c>
      <c r="D10" s="25">
        <v>36988</v>
      </c>
      <c r="E10" s="5" t="s">
        <v>21</v>
      </c>
      <c r="F10" s="4" t="s">
        <v>48</v>
      </c>
      <c r="G10" s="7" t="s">
        <v>26</v>
      </c>
      <c r="H10" s="8">
        <v>3.1</v>
      </c>
      <c r="I10" s="4"/>
    </row>
    <row r="11" spans="1:9" ht="18" customHeight="1">
      <c r="A11" s="4">
        <v>6</v>
      </c>
      <c r="B11" s="4" t="str">
        <f>VLOOKUP(C11,'DS tổng hợp'!$B$5:$C$70,2,0)</f>
        <v>027</v>
      </c>
      <c r="C11" s="5" t="s">
        <v>45</v>
      </c>
      <c r="D11" s="25">
        <v>37479</v>
      </c>
      <c r="E11" s="5" t="s">
        <v>41</v>
      </c>
      <c r="F11" s="4" t="s">
        <v>43</v>
      </c>
      <c r="G11" s="7" t="s">
        <v>26</v>
      </c>
      <c r="H11" s="8">
        <v>2.2999999999999998</v>
      </c>
      <c r="I11" s="4"/>
    </row>
    <row r="12" spans="1:9" ht="18" customHeight="1">
      <c r="A12" s="4">
        <v>7</v>
      </c>
      <c r="B12" s="4"/>
      <c r="C12" s="9"/>
      <c r="D12" s="14"/>
      <c r="E12" s="9"/>
      <c r="F12" s="14"/>
      <c r="G12" s="9"/>
      <c r="H12" s="9"/>
      <c r="I12" s="9"/>
    </row>
    <row r="13" spans="1:9" ht="18" customHeight="1">
      <c r="A13" s="4">
        <v>8</v>
      </c>
      <c r="B13" s="4"/>
      <c r="C13" s="9"/>
      <c r="D13" s="14"/>
      <c r="E13" s="9"/>
      <c r="F13" s="14"/>
      <c r="G13" s="9"/>
      <c r="H13" s="9"/>
      <c r="I13" s="9"/>
    </row>
    <row r="14" spans="1:9" ht="18" customHeight="1">
      <c r="A14" s="4">
        <v>9</v>
      </c>
      <c r="B14" s="4"/>
      <c r="C14" s="9"/>
      <c r="D14" s="14"/>
      <c r="E14" s="9"/>
      <c r="F14" s="14"/>
      <c r="G14" s="9"/>
      <c r="H14" s="9"/>
      <c r="I14" s="9"/>
    </row>
    <row r="15" spans="1:9" ht="18" customHeight="1">
      <c r="A15" s="4">
        <v>10</v>
      </c>
      <c r="B15" s="4"/>
      <c r="C15" s="9"/>
      <c r="D15" s="14"/>
      <c r="E15" s="9"/>
      <c r="F15" s="14"/>
      <c r="G15" s="9"/>
      <c r="H15" s="9"/>
      <c r="I15" s="9"/>
    </row>
    <row r="16" spans="1:9" ht="18" customHeight="1">
      <c r="A16" s="4">
        <v>11</v>
      </c>
      <c r="B16" s="4"/>
      <c r="C16" s="9"/>
      <c r="D16" s="14"/>
      <c r="E16" s="9"/>
      <c r="F16" s="14"/>
      <c r="G16" s="9"/>
      <c r="H16" s="9"/>
      <c r="I16" s="9"/>
    </row>
    <row r="17" spans="1:9" ht="18" customHeight="1">
      <c r="A17" s="4">
        <v>12</v>
      </c>
      <c r="B17" s="4"/>
      <c r="C17" s="9"/>
      <c r="D17" s="14"/>
      <c r="E17" s="9"/>
      <c r="F17" s="14"/>
      <c r="G17" s="9"/>
      <c r="H17" s="9"/>
      <c r="I17" s="9"/>
    </row>
    <row r="18" spans="1:9" ht="18" customHeight="1">
      <c r="A18" s="4">
        <v>13</v>
      </c>
      <c r="B18" s="4"/>
      <c r="C18" s="9"/>
      <c r="D18" s="14"/>
      <c r="E18" s="9"/>
      <c r="F18" s="14"/>
      <c r="G18" s="9"/>
      <c r="H18" s="9"/>
      <c r="I18" s="9"/>
    </row>
    <row r="19" spans="1:9" ht="18" customHeight="1">
      <c r="A19" s="4">
        <v>14</v>
      </c>
      <c r="B19" s="4"/>
      <c r="C19" s="9"/>
      <c r="D19" s="14"/>
      <c r="E19" s="9"/>
      <c r="F19" s="14"/>
      <c r="G19" s="9"/>
      <c r="H19" s="9"/>
      <c r="I19" s="9"/>
    </row>
    <row r="20" spans="1:9" ht="18" customHeight="1">
      <c r="A20" s="4">
        <v>15</v>
      </c>
      <c r="B20" s="4"/>
      <c r="C20" s="9"/>
      <c r="D20" s="14"/>
      <c r="E20" s="9"/>
      <c r="F20" s="14"/>
      <c r="G20" s="9"/>
      <c r="H20" s="9"/>
      <c r="I20" s="9"/>
    </row>
    <row r="21" spans="1:9" ht="18" customHeight="1">
      <c r="D21" s="26"/>
    </row>
    <row r="22" spans="1:9" ht="18" customHeight="1">
      <c r="D22" s="26"/>
    </row>
    <row r="23" spans="1:9" ht="18" customHeight="1">
      <c r="D23" s="26"/>
    </row>
    <row r="24" spans="1:9" ht="18" customHeight="1">
      <c r="D24" s="26"/>
    </row>
    <row r="25" spans="1:9" ht="18" customHeight="1">
      <c r="D25" s="26"/>
    </row>
    <row r="26" spans="1:9" ht="18" customHeight="1">
      <c r="D26" s="26"/>
    </row>
    <row r="27" spans="1:9" ht="18" customHeight="1">
      <c r="D27" s="26"/>
    </row>
    <row r="28" spans="1:9" ht="18" customHeight="1">
      <c r="D28" s="26"/>
    </row>
    <row r="29" spans="1:9" ht="18" customHeight="1">
      <c r="D29" s="26"/>
    </row>
    <row r="30" spans="1:9" ht="18" customHeight="1">
      <c r="D30" s="26"/>
    </row>
    <row r="31" spans="1:9">
      <c r="D31" s="26"/>
    </row>
  </sheetData>
  <sortState ref="B6:F11">
    <sortCondition ref="B6:B11"/>
  </sortState>
  <mergeCells count="2">
    <mergeCell ref="A2:I2"/>
    <mergeCell ref="A3:I3"/>
  </mergeCells>
  <pageMargins left="0.45" right="0.2" top="0.25" bottom="0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0"/>
  <sheetViews>
    <sheetView tabSelected="1" zoomScale="115" zoomScaleNormal="115" workbookViewId="0">
      <selection activeCell="J27" sqref="J27"/>
    </sheetView>
  </sheetViews>
  <sheetFormatPr defaultRowHeight="15"/>
  <cols>
    <col min="1" max="1" width="5.5703125" customWidth="1"/>
    <col min="2" max="2" width="7.7109375" customWidth="1"/>
    <col min="3" max="3" width="20.7109375" bestFit="1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45" customFormat="1">
      <c r="A1" s="45" t="s">
        <v>255</v>
      </c>
      <c r="F1" s="46"/>
      <c r="K1" s="47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"&amp;G6&amp; " - PHÒNG: 30"</f>
        <v>MÔN: Hóa11 - PHÒNG: 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214</v>
      </c>
      <c r="C6" s="5" t="s">
        <v>120</v>
      </c>
      <c r="D6" s="41" t="s">
        <v>121</v>
      </c>
      <c r="E6" s="5" t="s">
        <v>21</v>
      </c>
      <c r="F6" s="4" t="s">
        <v>122</v>
      </c>
      <c r="G6" s="7" t="s">
        <v>250</v>
      </c>
      <c r="H6" s="8">
        <v>3.1</v>
      </c>
      <c r="I6" s="53" t="s">
        <v>281</v>
      </c>
      <c r="J6" s="53">
        <v>6.8</v>
      </c>
      <c r="K6" s="4"/>
    </row>
    <row r="7" spans="1:11" ht="18" customHeight="1">
      <c r="A7" s="4">
        <v>2</v>
      </c>
      <c r="B7" s="4" t="s">
        <v>215</v>
      </c>
      <c r="C7" s="5" t="s">
        <v>108</v>
      </c>
      <c r="D7" s="41" t="s">
        <v>109</v>
      </c>
      <c r="E7" s="5" t="s">
        <v>21</v>
      </c>
      <c r="F7" s="4" t="s">
        <v>110</v>
      </c>
      <c r="G7" s="7" t="s">
        <v>250</v>
      </c>
      <c r="H7" s="8">
        <v>2.9</v>
      </c>
      <c r="I7" s="53" t="s">
        <v>282</v>
      </c>
      <c r="J7" s="53">
        <v>2.5</v>
      </c>
      <c r="K7" s="4"/>
    </row>
    <row r="8" spans="1:11" ht="18" customHeight="1">
      <c r="A8" s="4">
        <v>3</v>
      </c>
      <c r="B8" s="4" t="s">
        <v>216</v>
      </c>
      <c r="C8" s="5" t="s">
        <v>123</v>
      </c>
      <c r="D8" s="41">
        <v>37084</v>
      </c>
      <c r="E8" s="5" t="s">
        <v>21</v>
      </c>
      <c r="F8" s="4" t="s">
        <v>122</v>
      </c>
      <c r="G8" s="7" t="s">
        <v>250</v>
      </c>
      <c r="H8" s="8">
        <v>2.9</v>
      </c>
      <c r="I8" s="53" t="s">
        <v>283</v>
      </c>
      <c r="J8" s="53">
        <v>4.8</v>
      </c>
      <c r="K8" s="4"/>
    </row>
    <row r="9" spans="1:11" ht="18" customHeight="1">
      <c r="A9" s="4">
        <v>4</v>
      </c>
      <c r="B9" s="4" t="s">
        <v>217</v>
      </c>
      <c r="C9" s="5" t="s">
        <v>147</v>
      </c>
      <c r="D9" s="41" t="s">
        <v>148</v>
      </c>
      <c r="E9" s="5" t="s">
        <v>21</v>
      </c>
      <c r="F9" s="4" t="s">
        <v>149</v>
      </c>
      <c r="G9" s="7" t="s">
        <v>250</v>
      </c>
      <c r="H9" s="8">
        <v>3.2</v>
      </c>
      <c r="I9" s="53" t="s">
        <v>284</v>
      </c>
      <c r="J9" s="53">
        <v>7.5</v>
      </c>
      <c r="K9" s="4"/>
    </row>
    <row r="10" spans="1:11" ht="18" customHeight="1">
      <c r="A10" s="4">
        <v>5</v>
      </c>
      <c r="B10" s="4" t="s">
        <v>218</v>
      </c>
      <c r="C10" s="5" t="s">
        <v>124</v>
      </c>
      <c r="D10" s="41" t="s">
        <v>125</v>
      </c>
      <c r="E10" s="5" t="s">
        <v>21</v>
      </c>
      <c r="F10" s="4" t="s">
        <v>122</v>
      </c>
      <c r="G10" s="7" t="s">
        <v>250</v>
      </c>
      <c r="H10" s="8">
        <v>3.4</v>
      </c>
      <c r="I10" s="53" t="s">
        <v>285</v>
      </c>
      <c r="J10" s="53">
        <v>6.5</v>
      </c>
      <c r="K10" s="4"/>
    </row>
    <row r="11" spans="1:11" ht="18" customHeight="1">
      <c r="A11" s="4">
        <v>6</v>
      </c>
      <c r="B11" s="4" t="s">
        <v>219</v>
      </c>
      <c r="C11" s="5" t="s">
        <v>111</v>
      </c>
      <c r="D11" s="41" t="s">
        <v>112</v>
      </c>
      <c r="E11" s="5" t="s">
        <v>21</v>
      </c>
      <c r="F11" s="4" t="s">
        <v>110</v>
      </c>
      <c r="G11" s="7" t="s">
        <v>250</v>
      </c>
      <c r="H11" s="8">
        <v>3.4</v>
      </c>
      <c r="I11" s="53" t="s">
        <v>286</v>
      </c>
      <c r="J11" s="53">
        <v>8.3000000000000007</v>
      </c>
      <c r="K11" s="4"/>
    </row>
    <row r="12" spans="1:11" ht="18" customHeight="1">
      <c r="A12" s="4">
        <v>7</v>
      </c>
      <c r="B12" s="4" t="s">
        <v>220</v>
      </c>
      <c r="C12" s="5" t="s">
        <v>150</v>
      </c>
      <c r="D12" s="41" t="s">
        <v>151</v>
      </c>
      <c r="E12" s="5" t="s">
        <v>21</v>
      </c>
      <c r="F12" s="4" t="s">
        <v>149</v>
      </c>
      <c r="G12" s="7" t="s">
        <v>250</v>
      </c>
      <c r="H12" s="8">
        <v>2.5</v>
      </c>
      <c r="I12" s="53" t="s">
        <v>287</v>
      </c>
      <c r="J12" s="53">
        <v>7</v>
      </c>
      <c r="K12" s="4"/>
    </row>
    <row r="13" spans="1:11" ht="18" customHeight="1">
      <c r="A13" s="4">
        <v>8</v>
      </c>
      <c r="B13" s="4" t="s">
        <v>223</v>
      </c>
      <c r="C13" s="5" t="s">
        <v>99</v>
      </c>
      <c r="D13" s="41">
        <v>37084</v>
      </c>
      <c r="E13" s="5" t="s">
        <v>21</v>
      </c>
      <c r="F13" s="4" t="s">
        <v>100</v>
      </c>
      <c r="G13" s="7" t="s">
        <v>250</v>
      </c>
      <c r="H13" s="8">
        <v>3.2</v>
      </c>
      <c r="I13" s="53" t="s">
        <v>288</v>
      </c>
      <c r="J13" s="53">
        <v>3.5</v>
      </c>
      <c r="K13" s="4"/>
    </row>
    <row r="14" spans="1:11" ht="18" customHeight="1">
      <c r="A14" s="4">
        <v>9</v>
      </c>
      <c r="B14" s="4" t="s">
        <v>224</v>
      </c>
      <c r="C14" s="5" t="s">
        <v>113</v>
      </c>
      <c r="D14" s="41" t="s">
        <v>114</v>
      </c>
      <c r="E14" s="5" t="s">
        <v>41</v>
      </c>
      <c r="F14" s="4" t="s">
        <v>110</v>
      </c>
      <c r="G14" s="7" t="s">
        <v>250</v>
      </c>
      <c r="H14" s="8">
        <v>3.2</v>
      </c>
      <c r="I14" s="53" t="s">
        <v>289</v>
      </c>
      <c r="J14" s="53">
        <v>1.3</v>
      </c>
      <c r="K14" s="4"/>
    </row>
    <row r="15" spans="1:11" ht="18" customHeight="1">
      <c r="A15" s="4">
        <v>10</v>
      </c>
      <c r="B15" s="4" t="s">
        <v>227</v>
      </c>
      <c r="C15" s="5" t="s">
        <v>154</v>
      </c>
      <c r="D15" s="41" t="s">
        <v>155</v>
      </c>
      <c r="E15" s="5" t="s">
        <v>41</v>
      </c>
      <c r="F15" s="4" t="s">
        <v>149</v>
      </c>
      <c r="G15" s="7" t="s">
        <v>250</v>
      </c>
      <c r="H15" s="8">
        <v>2.1</v>
      </c>
      <c r="I15" s="53" t="s">
        <v>290</v>
      </c>
      <c r="J15" s="53">
        <v>1</v>
      </c>
      <c r="K15" s="4"/>
    </row>
    <row r="16" spans="1:11" ht="18" customHeight="1">
      <c r="A16" s="4">
        <v>11</v>
      </c>
      <c r="B16" s="4" t="s">
        <v>228</v>
      </c>
      <c r="C16" s="5" t="s">
        <v>101</v>
      </c>
      <c r="D16" s="41" t="s">
        <v>102</v>
      </c>
      <c r="E16" s="5" t="s">
        <v>41</v>
      </c>
      <c r="F16" s="4" t="s">
        <v>100</v>
      </c>
      <c r="G16" s="7" t="s">
        <v>250</v>
      </c>
      <c r="H16" s="8">
        <v>3.1</v>
      </c>
      <c r="I16" s="53" t="s">
        <v>291</v>
      </c>
      <c r="J16" s="53">
        <v>4</v>
      </c>
      <c r="K16" s="4"/>
    </row>
    <row r="17" spans="1:11" ht="18" customHeight="1">
      <c r="A17" s="4">
        <v>12</v>
      </c>
      <c r="B17" s="4" t="s">
        <v>229</v>
      </c>
      <c r="C17" s="5" t="s">
        <v>144</v>
      </c>
      <c r="D17" s="41">
        <v>36654</v>
      </c>
      <c r="E17" s="5" t="s">
        <v>41</v>
      </c>
      <c r="F17" s="4" t="s">
        <v>145</v>
      </c>
      <c r="G17" s="7" t="s">
        <v>250</v>
      </c>
      <c r="H17" s="8">
        <v>3.1</v>
      </c>
      <c r="I17" s="53" t="s">
        <v>292</v>
      </c>
      <c r="J17" s="53">
        <v>2</v>
      </c>
      <c r="K17" s="4"/>
    </row>
    <row r="18" spans="1:11" ht="18" customHeight="1">
      <c r="A18" s="4">
        <v>13</v>
      </c>
      <c r="B18" s="4" t="s">
        <v>230</v>
      </c>
      <c r="C18" s="5" t="s">
        <v>156</v>
      </c>
      <c r="D18" s="41" t="s">
        <v>157</v>
      </c>
      <c r="E18" s="5" t="s">
        <v>41</v>
      </c>
      <c r="F18" s="4" t="s">
        <v>149</v>
      </c>
      <c r="G18" s="7" t="s">
        <v>250</v>
      </c>
      <c r="H18" s="8">
        <v>3.1</v>
      </c>
      <c r="I18" s="53" t="s">
        <v>293</v>
      </c>
      <c r="J18" s="53">
        <v>3</v>
      </c>
      <c r="K18" s="4"/>
    </row>
    <row r="19" spans="1:11" ht="18" customHeight="1">
      <c r="A19" s="4">
        <v>14</v>
      </c>
      <c r="B19" s="4" t="s">
        <v>231</v>
      </c>
      <c r="C19" s="5" t="s">
        <v>126</v>
      </c>
      <c r="D19" s="41" t="s">
        <v>127</v>
      </c>
      <c r="E19" s="5" t="s">
        <v>41</v>
      </c>
      <c r="F19" s="4" t="s">
        <v>122</v>
      </c>
      <c r="G19" s="7" t="s">
        <v>250</v>
      </c>
      <c r="H19" s="8">
        <v>2.5</v>
      </c>
      <c r="I19" s="53" t="s">
        <v>294</v>
      </c>
      <c r="J19" s="53" t="s">
        <v>356</v>
      </c>
      <c r="K19" s="4"/>
    </row>
    <row r="20" spans="1:11" ht="18" customHeight="1">
      <c r="A20" s="4">
        <v>15</v>
      </c>
      <c r="B20" s="4" t="s">
        <v>234</v>
      </c>
      <c r="C20" s="5" t="s">
        <v>116</v>
      </c>
      <c r="D20" s="41" t="s">
        <v>117</v>
      </c>
      <c r="E20" s="5" t="s">
        <v>21</v>
      </c>
      <c r="F20" s="4" t="s">
        <v>110</v>
      </c>
      <c r="G20" s="7" t="s">
        <v>250</v>
      </c>
      <c r="H20" s="8">
        <v>3.2</v>
      </c>
      <c r="I20" s="53" t="s">
        <v>295</v>
      </c>
      <c r="J20" s="53">
        <v>4.8</v>
      </c>
      <c r="K20" s="4"/>
    </row>
    <row r="21" spans="1:11" ht="18" customHeight="1">
      <c r="A21" s="4">
        <v>16</v>
      </c>
      <c r="B21" s="4" t="s">
        <v>236</v>
      </c>
      <c r="C21" s="5" t="s">
        <v>118</v>
      </c>
      <c r="D21" s="41" t="s">
        <v>119</v>
      </c>
      <c r="E21" s="5" t="s">
        <v>21</v>
      </c>
      <c r="F21" s="4" t="s">
        <v>110</v>
      </c>
      <c r="G21" s="7" t="s">
        <v>250</v>
      </c>
      <c r="H21" s="8">
        <v>3</v>
      </c>
      <c r="I21" s="53" t="s">
        <v>296</v>
      </c>
      <c r="J21" s="53">
        <v>2</v>
      </c>
      <c r="K21" s="4"/>
    </row>
    <row r="22" spans="1:11" ht="18" customHeight="1">
      <c r="A22" s="4">
        <v>17</v>
      </c>
      <c r="B22" s="4" t="s">
        <v>237</v>
      </c>
      <c r="C22" s="5" t="s">
        <v>146</v>
      </c>
      <c r="D22" s="41">
        <v>37081</v>
      </c>
      <c r="E22" s="5" t="s">
        <v>41</v>
      </c>
      <c r="F22" s="4" t="s">
        <v>145</v>
      </c>
      <c r="G22" s="7" t="s">
        <v>250</v>
      </c>
      <c r="H22" s="8">
        <v>3.4</v>
      </c>
      <c r="I22" s="53" t="s">
        <v>297</v>
      </c>
      <c r="J22" s="53">
        <v>3.5</v>
      </c>
      <c r="K22" s="4"/>
    </row>
    <row r="23" spans="1:11" ht="18" customHeight="1">
      <c r="A23" s="4">
        <v>18</v>
      </c>
      <c r="B23" s="4" t="s">
        <v>238</v>
      </c>
      <c r="C23" s="5" t="s">
        <v>142</v>
      </c>
      <c r="D23" s="41" t="s">
        <v>143</v>
      </c>
      <c r="E23" s="5" t="s">
        <v>21</v>
      </c>
      <c r="F23" s="4" t="s">
        <v>141</v>
      </c>
      <c r="G23" s="7" t="s">
        <v>250</v>
      </c>
      <c r="H23" s="8">
        <v>3.2</v>
      </c>
      <c r="I23" s="53" t="s">
        <v>298</v>
      </c>
      <c r="J23" s="53">
        <v>6.5</v>
      </c>
      <c r="K23" s="4"/>
    </row>
    <row r="24" spans="1:11" ht="18" customHeight="1">
      <c r="A24" s="4">
        <v>19</v>
      </c>
      <c r="B24" s="4" t="s">
        <v>239</v>
      </c>
      <c r="C24" s="5" t="s">
        <v>137</v>
      </c>
      <c r="D24" s="41">
        <v>37166</v>
      </c>
      <c r="E24" s="5" t="s">
        <v>41</v>
      </c>
      <c r="F24" s="4" t="s">
        <v>138</v>
      </c>
      <c r="G24" s="7" t="s">
        <v>250</v>
      </c>
      <c r="H24" s="8">
        <v>3.3</v>
      </c>
      <c r="I24" s="53" t="s">
        <v>299</v>
      </c>
      <c r="J24" s="53">
        <v>5.3</v>
      </c>
      <c r="K24" s="4"/>
    </row>
    <row r="25" spans="1:11" ht="18" customHeight="1">
      <c r="A25" s="4">
        <v>20</v>
      </c>
      <c r="B25" s="4" t="s">
        <v>240</v>
      </c>
      <c r="C25" s="5" t="s">
        <v>130</v>
      </c>
      <c r="D25" s="41" t="s">
        <v>131</v>
      </c>
      <c r="E25" s="5" t="s">
        <v>41</v>
      </c>
      <c r="F25" s="4" t="s">
        <v>122</v>
      </c>
      <c r="G25" s="7" t="s">
        <v>250</v>
      </c>
      <c r="H25" s="8">
        <v>3.1</v>
      </c>
      <c r="I25" s="53" t="s">
        <v>300</v>
      </c>
      <c r="J25" s="53">
        <v>3.5</v>
      </c>
      <c r="K25" s="4"/>
    </row>
    <row r="26" spans="1:11" ht="18" customHeight="1">
      <c r="A26" s="4">
        <v>21</v>
      </c>
      <c r="B26" s="4" t="s">
        <v>242</v>
      </c>
      <c r="C26" s="5" t="s">
        <v>136</v>
      </c>
      <c r="D26" s="41">
        <v>37202</v>
      </c>
      <c r="E26" s="5" t="s">
        <v>41</v>
      </c>
      <c r="F26" s="4" t="s">
        <v>135</v>
      </c>
      <c r="G26" s="7" t="s">
        <v>250</v>
      </c>
      <c r="H26" s="8">
        <v>3.4</v>
      </c>
      <c r="I26" s="53" t="s">
        <v>301</v>
      </c>
      <c r="J26" s="53">
        <v>4</v>
      </c>
      <c r="K26" s="4"/>
    </row>
    <row r="27" spans="1:11">
      <c r="A27" s="4">
        <v>22</v>
      </c>
      <c r="B27" s="4" t="s">
        <v>243</v>
      </c>
      <c r="C27" s="5" t="s">
        <v>103</v>
      </c>
      <c r="D27" s="41" t="s">
        <v>104</v>
      </c>
      <c r="E27" s="5" t="s">
        <v>41</v>
      </c>
      <c r="F27" s="4" t="s">
        <v>100</v>
      </c>
      <c r="G27" s="7" t="s">
        <v>250</v>
      </c>
      <c r="H27" s="8">
        <v>2.9</v>
      </c>
      <c r="I27" s="53" t="s">
        <v>302</v>
      </c>
      <c r="J27" s="53">
        <v>3.5</v>
      </c>
      <c r="K27" s="4"/>
    </row>
    <row r="28" spans="1:11">
      <c r="A28" s="4">
        <v>23</v>
      </c>
      <c r="B28" s="4" t="s">
        <v>244</v>
      </c>
      <c r="C28" s="5" t="s">
        <v>105</v>
      </c>
      <c r="D28" s="41" t="s">
        <v>106</v>
      </c>
      <c r="E28" s="5" t="s">
        <v>41</v>
      </c>
      <c r="F28" s="4" t="s">
        <v>107</v>
      </c>
      <c r="G28" s="7" t="s">
        <v>250</v>
      </c>
      <c r="H28" s="8">
        <v>2.5</v>
      </c>
      <c r="I28" s="53" t="s">
        <v>303</v>
      </c>
      <c r="J28" s="53">
        <v>2</v>
      </c>
      <c r="K28" s="4"/>
    </row>
    <row r="29" spans="1:11">
      <c r="D29" s="44"/>
    </row>
    <row r="30" spans="1:11">
      <c r="D30" s="44"/>
    </row>
  </sheetData>
  <mergeCells count="2">
    <mergeCell ref="A2:K2"/>
    <mergeCell ref="A3:K3"/>
  </mergeCells>
  <pageMargins left="0.7" right="0.2" top="0.25" bottom="0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0"/>
  <sheetViews>
    <sheetView zoomScale="115" zoomScaleNormal="115" workbookViewId="0">
      <selection activeCell="A10" sqref="A10:XFD24"/>
    </sheetView>
  </sheetViews>
  <sheetFormatPr defaultRowHeight="15"/>
  <cols>
    <col min="1" max="1" width="5.5703125" customWidth="1"/>
    <col min="2" max="2" width="7.7109375" customWidth="1"/>
    <col min="3" max="3" width="20.7109375" bestFit="1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51" customFormat="1">
      <c r="A1" s="51" t="s">
        <v>255</v>
      </c>
      <c r="F1" s="52"/>
      <c r="K1" s="50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"&amp;G6 &amp;" + "&amp;G11&amp; " - PHÒNG: 30"</f>
        <v>MÔN: Anh + Địa - PHÒNG: 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183</v>
      </c>
      <c r="C6" s="5" t="s">
        <v>33</v>
      </c>
      <c r="D6" s="41" t="s">
        <v>34</v>
      </c>
      <c r="E6" s="5" t="s">
        <v>21</v>
      </c>
      <c r="F6" s="4" t="s">
        <v>35</v>
      </c>
      <c r="G6" s="7" t="s">
        <v>251</v>
      </c>
      <c r="H6" s="8">
        <v>3.4</v>
      </c>
      <c r="I6" s="4" t="s">
        <v>304</v>
      </c>
      <c r="J6" s="4">
        <f>4.8+0.75</f>
        <v>5.55</v>
      </c>
      <c r="K6" s="4" t="s">
        <v>253</v>
      </c>
    </row>
    <row r="7" spans="1:11" ht="18" customHeight="1">
      <c r="A7" s="4">
        <v>2</v>
      </c>
      <c r="B7" s="4" t="s">
        <v>222</v>
      </c>
      <c r="C7" s="5" t="s">
        <v>134</v>
      </c>
      <c r="D7" s="41">
        <v>37235</v>
      </c>
      <c r="E7" s="5" t="s">
        <v>21</v>
      </c>
      <c r="F7" s="4" t="s">
        <v>135</v>
      </c>
      <c r="G7" s="7" t="s">
        <v>251</v>
      </c>
      <c r="H7" s="8">
        <v>3.4</v>
      </c>
      <c r="I7" s="4" t="s">
        <v>305</v>
      </c>
      <c r="J7" s="4">
        <f>4+2.75</f>
        <v>6.75</v>
      </c>
      <c r="K7" s="4" t="s">
        <v>253</v>
      </c>
    </row>
    <row r="8" spans="1:11" ht="18" customHeight="1">
      <c r="A8" s="4">
        <v>3</v>
      </c>
      <c r="B8" s="4" t="s">
        <v>225</v>
      </c>
      <c r="C8" s="5" t="s">
        <v>160</v>
      </c>
      <c r="D8" s="41">
        <v>37051</v>
      </c>
      <c r="E8" s="5" t="s">
        <v>21</v>
      </c>
      <c r="F8" s="4" t="s">
        <v>161</v>
      </c>
      <c r="G8" s="7" t="s">
        <v>251</v>
      </c>
      <c r="H8" s="8">
        <v>3.4</v>
      </c>
      <c r="I8" s="4" t="s">
        <v>306</v>
      </c>
      <c r="J8" s="4">
        <f>3.8+2.25</f>
        <v>6.05</v>
      </c>
      <c r="K8" s="4" t="s">
        <v>253</v>
      </c>
    </row>
    <row r="9" spans="1:11" ht="18" customHeight="1">
      <c r="A9" s="4">
        <v>4</v>
      </c>
      <c r="B9" s="4" t="s">
        <v>231</v>
      </c>
      <c r="C9" s="5" t="s">
        <v>126</v>
      </c>
      <c r="D9" s="41" t="s">
        <v>127</v>
      </c>
      <c r="E9" s="5" t="s">
        <v>41</v>
      </c>
      <c r="F9" s="4" t="s">
        <v>122</v>
      </c>
      <c r="G9" s="7" t="s">
        <v>251</v>
      </c>
      <c r="H9" s="8">
        <v>3.2</v>
      </c>
      <c r="I9" s="4" t="s">
        <v>307</v>
      </c>
      <c r="J9" s="4" t="s">
        <v>356</v>
      </c>
      <c r="K9" s="4" t="s">
        <v>253</v>
      </c>
    </row>
    <row r="10" spans="1:11" ht="18" customHeight="1">
      <c r="A10" s="4">
        <v>1</v>
      </c>
      <c r="B10" s="4" t="s">
        <v>184</v>
      </c>
      <c r="C10" s="5" t="s">
        <v>46</v>
      </c>
      <c r="D10" s="41" t="s">
        <v>47</v>
      </c>
      <c r="E10" s="5" t="s">
        <v>21</v>
      </c>
      <c r="F10" s="4" t="s">
        <v>48</v>
      </c>
      <c r="G10" s="7" t="s">
        <v>252</v>
      </c>
      <c r="H10" s="8">
        <v>3.3</v>
      </c>
      <c r="I10" s="4" t="s">
        <v>308</v>
      </c>
      <c r="J10" s="4">
        <v>8.5</v>
      </c>
      <c r="K10" s="4" t="s">
        <v>254</v>
      </c>
    </row>
    <row r="11" spans="1:11" ht="18" customHeight="1">
      <c r="A11" s="4">
        <v>2</v>
      </c>
      <c r="B11" s="4" t="s">
        <v>185</v>
      </c>
      <c r="C11" s="5" t="s">
        <v>49</v>
      </c>
      <c r="D11" s="41" t="s">
        <v>50</v>
      </c>
      <c r="E11" s="5" t="s">
        <v>21</v>
      </c>
      <c r="F11" s="4" t="s">
        <v>48</v>
      </c>
      <c r="G11" s="7" t="s">
        <v>252</v>
      </c>
      <c r="H11" s="8">
        <v>4.3</v>
      </c>
      <c r="I11" s="4" t="s">
        <v>309</v>
      </c>
      <c r="J11" s="4">
        <v>3.5</v>
      </c>
      <c r="K11" s="4" t="s">
        <v>254</v>
      </c>
    </row>
    <row r="12" spans="1:11" ht="18" customHeight="1">
      <c r="A12" s="4">
        <v>3</v>
      </c>
      <c r="B12" s="4" t="s">
        <v>186</v>
      </c>
      <c r="C12" s="5" t="s">
        <v>19</v>
      </c>
      <c r="D12" s="41" t="s">
        <v>20</v>
      </c>
      <c r="E12" s="5" t="s">
        <v>21</v>
      </c>
      <c r="F12" s="4" t="s">
        <v>22</v>
      </c>
      <c r="G12" s="7" t="s">
        <v>252</v>
      </c>
      <c r="H12" s="8">
        <v>4.4000000000000004</v>
      </c>
      <c r="I12" s="4" t="s">
        <v>310</v>
      </c>
      <c r="J12" s="4">
        <v>9.75</v>
      </c>
      <c r="K12" s="4" t="s">
        <v>254</v>
      </c>
    </row>
    <row r="13" spans="1:11" ht="18" customHeight="1">
      <c r="A13" s="4">
        <v>4</v>
      </c>
      <c r="B13" s="4" t="s">
        <v>187</v>
      </c>
      <c r="C13" s="5" t="s">
        <v>44</v>
      </c>
      <c r="D13" s="41">
        <v>37564</v>
      </c>
      <c r="E13" s="5" t="s">
        <v>41</v>
      </c>
      <c r="F13" s="4" t="s">
        <v>43</v>
      </c>
      <c r="G13" s="7" t="s">
        <v>252</v>
      </c>
      <c r="H13" s="8">
        <v>3</v>
      </c>
      <c r="I13" s="4" t="s">
        <v>311</v>
      </c>
      <c r="J13" s="4">
        <v>2</v>
      </c>
      <c r="K13" s="4" t="s">
        <v>254</v>
      </c>
    </row>
    <row r="14" spans="1:11" ht="18" customHeight="1">
      <c r="A14" s="4">
        <v>5</v>
      </c>
      <c r="B14" s="4" t="s">
        <v>188</v>
      </c>
      <c r="C14" s="5" t="s">
        <v>87</v>
      </c>
      <c r="D14" s="41" t="s">
        <v>88</v>
      </c>
      <c r="E14" s="5" t="s">
        <v>41</v>
      </c>
      <c r="F14" s="4" t="s">
        <v>81</v>
      </c>
      <c r="G14" s="7" t="s">
        <v>252</v>
      </c>
      <c r="H14" s="8">
        <v>3.1</v>
      </c>
      <c r="I14" s="4" t="s">
        <v>312</v>
      </c>
      <c r="J14" s="4">
        <v>7.75</v>
      </c>
      <c r="K14" s="4" t="s">
        <v>254</v>
      </c>
    </row>
    <row r="15" spans="1:11" ht="18" customHeight="1">
      <c r="A15" s="4">
        <v>6</v>
      </c>
      <c r="B15" s="4" t="s">
        <v>190</v>
      </c>
      <c r="C15" s="5" t="s">
        <v>86</v>
      </c>
      <c r="D15" s="41">
        <v>37322</v>
      </c>
      <c r="E15" s="5" t="s">
        <v>41</v>
      </c>
      <c r="F15" s="4" t="s">
        <v>83</v>
      </c>
      <c r="G15" s="7" t="s">
        <v>252</v>
      </c>
      <c r="H15" s="8">
        <v>3.3</v>
      </c>
      <c r="I15" s="4" t="s">
        <v>313</v>
      </c>
      <c r="J15" s="4" t="s">
        <v>358</v>
      </c>
      <c r="K15" s="4" t="s">
        <v>254</v>
      </c>
    </row>
    <row r="16" spans="1:11" ht="18" customHeight="1">
      <c r="A16" s="4">
        <v>7</v>
      </c>
      <c r="B16" s="4" t="s">
        <v>191</v>
      </c>
      <c r="C16" s="5" t="s">
        <v>65</v>
      </c>
      <c r="D16" s="41" t="s">
        <v>66</v>
      </c>
      <c r="E16" s="5" t="s">
        <v>41</v>
      </c>
      <c r="F16" s="4" t="s">
        <v>67</v>
      </c>
      <c r="G16" s="7" t="s">
        <v>252</v>
      </c>
      <c r="H16" s="8">
        <v>2.5</v>
      </c>
      <c r="I16" s="4" t="s">
        <v>314</v>
      </c>
      <c r="J16" s="4">
        <v>5.5</v>
      </c>
      <c r="K16" s="4" t="s">
        <v>254</v>
      </c>
    </row>
    <row r="17" spans="1:11" ht="18" customHeight="1">
      <c r="A17" s="4">
        <v>8</v>
      </c>
      <c r="B17" s="4" t="s">
        <v>194</v>
      </c>
      <c r="C17" s="5" t="s">
        <v>68</v>
      </c>
      <c r="D17" s="41" t="s">
        <v>69</v>
      </c>
      <c r="E17" s="5" t="s">
        <v>21</v>
      </c>
      <c r="F17" s="4" t="s">
        <v>67</v>
      </c>
      <c r="G17" s="7" t="s">
        <v>252</v>
      </c>
      <c r="H17" s="8">
        <v>3</v>
      </c>
      <c r="I17" s="4" t="s">
        <v>315</v>
      </c>
      <c r="J17" s="4">
        <v>9.25</v>
      </c>
      <c r="K17" s="4" t="s">
        <v>254</v>
      </c>
    </row>
    <row r="18" spans="1:11" ht="18" customHeight="1">
      <c r="A18" s="4">
        <v>9</v>
      </c>
      <c r="B18" s="4" t="s">
        <v>195</v>
      </c>
      <c r="C18" s="5" t="s">
        <v>55</v>
      </c>
      <c r="D18" s="41">
        <v>37294</v>
      </c>
      <c r="E18" s="5" t="s">
        <v>41</v>
      </c>
      <c r="F18" s="4" t="s">
        <v>56</v>
      </c>
      <c r="G18" s="7" t="s">
        <v>252</v>
      </c>
      <c r="H18" s="8">
        <v>3.3</v>
      </c>
      <c r="I18" s="4" t="s">
        <v>316</v>
      </c>
      <c r="J18" s="4">
        <v>8.5</v>
      </c>
      <c r="K18" s="4" t="s">
        <v>254</v>
      </c>
    </row>
    <row r="19" spans="1:11" ht="18" customHeight="1">
      <c r="A19" s="4">
        <v>10</v>
      </c>
      <c r="B19" s="4" t="s">
        <v>200</v>
      </c>
      <c r="C19" s="5" t="s">
        <v>63</v>
      </c>
      <c r="D19" s="41" t="s">
        <v>64</v>
      </c>
      <c r="E19" s="5" t="s">
        <v>21</v>
      </c>
      <c r="F19" s="4" t="s">
        <v>62</v>
      </c>
      <c r="G19" s="7" t="s">
        <v>252</v>
      </c>
      <c r="H19" s="8">
        <v>3.2</v>
      </c>
      <c r="I19" s="4" t="s">
        <v>317</v>
      </c>
      <c r="J19" s="4">
        <v>9.75</v>
      </c>
      <c r="K19" s="4" t="s">
        <v>254</v>
      </c>
    </row>
    <row r="20" spans="1:11" ht="18" customHeight="1">
      <c r="A20" s="4">
        <v>11</v>
      </c>
      <c r="B20" s="4" t="s">
        <v>201</v>
      </c>
      <c r="C20" s="5" t="s">
        <v>39</v>
      </c>
      <c r="D20" s="41">
        <v>37258</v>
      </c>
      <c r="E20" s="5" t="s">
        <v>21</v>
      </c>
      <c r="F20" s="4" t="s">
        <v>35</v>
      </c>
      <c r="G20" s="7" t="s">
        <v>252</v>
      </c>
      <c r="H20" s="8">
        <v>3.3</v>
      </c>
      <c r="I20" s="4" t="s">
        <v>318</v>
      </c>
      <c r="J20" s="4">
        <v>4.75</v>
      </c>
      <c r="K20" s="4" t="s">
        <v>254</v>
      </c>
    </row>
    <row r="21" spans="1:11" ht="18" customHeight="1">
      <c r="A21" s="4">
        <v>12</v>
      </c>
      <c r="B21" s="4" t="s">
        <v>203</v>
      </c>
      <c r="C21" s="7" t="s">
        <v>74</v>
      </c>
      <c r="D21" s="41" t="s">
        <v>75</v>
      </c>
      <c r="E21" s="4" t="s">
        <v>21</v>
      </c>
      <c r="F21" s="4" t="s">
        <v>67</v>
      </c>
      <c r="G21" s="7" t="s">
        <v>252</v>
      </c>
      <c r="H21" s="8">
        <v>3.3</v>
      </c>
      <c r="I21" s="4" t="s">
        <v>319</v>
      </c>
      <c r="J21" s="4">
        <v>9</v>
      </c>
      <c r="K21" s="4" t="s">
        <v>254</v>
      </c>
    </row>
    <row r="22" spans="1:11" ht="18" customHeight="1">
      <c r="A22" s="4">
        <v>13</v>
      </c>
      <c r="B22" s="4" t="s">
        <v>204</v>
      </c>
      <c r="C22" s="5" t="s">
        <v>51</v>
      </c>
      <c r="D22" s="41">
        <v>36988</v>
      </c>
      <c r="E22" s="5" t="s">
        <v>21</v>
      </c>
      <c r="F22" s="4" t="s">
        <v>48</v>
      </c>
      <c r="G22" s="7" t="s">
        <v>252</v>
      </c>
      <c r="H22" s="8">
        <v>3</v>
      </c>
      <c r="I22" s="4" t="s">
        <v>320</v>
      </c>
      <c r="J22" s="4">
        <v>6.25</v>
      </c>
      <c r="K22" s="4" t="s">
        <v>254</v>
      </c>
    </row>
    <row r="23" spans="1:11" ht="18" customHeight="1">
      <c r="A23" s="4">
        <v>14</v>
      </c>
      <c r="B23" s="4" t="s">
        <v>205</v>
      </c>
      <c r="C23" s="5" t="s">
        <v>57</v>
      </c>
      <c r="D23" s="41">
        <v>37227</v>
      </c>
      <c r="E23" s="5" t="s">
        <v>21</v>
      </c>
      <c r="F23" s="4" t="s">
        <v>56</v>
      </c>
      <c r="G23" s="7" t="s">
        <v>252</v>
      </c>
      <c r="H23" s="8">
        <v>3.1</v>
      </c>
      <c r="I23" s="4" t="s">
        <v>321</v>
      </c>
      <c r="J23" s="4">
        <v>7.5</v>
      </c>
      <c r="K23" s="4" t="s">
        <v>254</v>
      </c>
    </row>
    <row r="24" spans="1:11" ht="18" customHeight="1">
      <c r="A24" s="4">
        <v>15</v>
      </c>
      <c r="B24" s="4" t="s">
        <v>208</v>
      </c>
      <c r="C24" s="5" t="s">
        <v>95</v>
      </c>
      <c r="D24" s="41" t="s">
        <v>96</v>
      </c>
      <c r="E24" s="5" t="s">
        <v>21</v>
      </c>
      <c r="F24" s="4" t="s">
        <v>81</v>
      </c>
      <c r="G24" s="7" t="s">
        <v>252</v>
      </c>
      <c r="H24" s="8">
        <v>3.3</v>
      </c>
      <c r="I24" s="4" t="s">
        <v>322</v>
      </c>
      <c r="J24" s="4">
        <v>8.5</v>
      </c>
      <c r="K24" s="4" t="s">
        <v>254</v>
      </c>
    </row>
    <row r="25" spans="1:11" ht="18" customHeight="1">
      <c r="A25" s="4">
        <v>16</v>
      </c>
      <c r="B25" s="5"/>
      <c r="C25" s="5" t="s">
        <v>118</v>
      </c>
      <c r="D25" s="5"/>
      <c r="E25" s="5"/>
      <c r="F25" s="4" t="s">
        <v>110</v>
      </c>
      <c r="G25" s="5"/>
      <c r="H25" s="5"/>
      <c r="I25" s="4" t="s">
        <v>357</v>
      </c>
      <c r="J25" s="4">
        <v>3.5</v>
      </c>
      <c r="K25" s="4" t="s">
        <v>254</v>
      </c>
    </row>
    <row r="26" spans="1:11" ht="18" customHeight="1">
      <c r="D26" s="43"/>
    </row>
    <row r="27" spans="1:11" ht="18" customHeight="1">
      <c r="D27" s="43"/>
    </row>
    <row r="28" spans="1:11" ht="18" customHeight="1">
      <c r="D28" s="43"/>
    </row>
    <row r="29" spans="1:11" ht="18" customHeight="1">
      <c r="D29" s="43"/>
    </row>
    <row r="30" spans="1:11" ht="18" customHeight="1">
      <c r="D30" s="43"/>
    </row>
  </sheetData>
  <sortState ref="B6:F9">
    <sortCondition ref="B6:B9"/>
  </sortState>
  <mergeCells count="2">
    <mergeCell ref="A2:K2"/>
    <mergeCell ref="A3:K3"/>
  </mergeCells>
  <conditionalFormatting sqref="C6:C24">
    <cfRule type="duplicateValues" dxfId="2" priority="2"/>
  </conditionalFormatting>
  <conditionalFormatting sqref="G25:H25 B25:E25">
    <cfRule type="duplicateValues" dxfId="1" priority="1"/>
  </conditionalFormatting>
  <pageMargins left="0.7" right="0.2" top="0.25" bottom="0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0"/>
  <sheetViews>
    <sheetView zoomScale="115" zoomScaleNormal="115" workbookViewId="0">
      <selection activeCell="A18" sqref="A18:XFD18"/>
    </sheetView>
  </sheetViews>
  <sheetFormatPr defaultRowHeight="15"/>
  <cols>
    <col min="1" max="1" width="5.5703125" customWidth="1"/>
    <col min="2" max="2" width="7.7109375" customWidth="1"/>
    <col min="3" max="3" width="20.7109375" customWidth="1"/>
    <col min="4" max="4" width="15.85546875" hidden="1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10" width="10.7109375" customWidth="1"/>
    <col min="11" max="11" width="13.42578125" customWidth="1"/>
  </cols>
  <sheetData>
    <row r="1" spans="1:11" s="51" customFormat="1">
      <c r="A1" s="51" t="s">
        <v>255</v>
      </c>
      <c r="F1" s="52"/>
      <c r="K1" s="50" t="s">
        <v>170</v>
      </c>
    </row>
    <row r="2" spans="1:11" ht="15.75">
      <c r="A2" s="56" t="s">
        <v>353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3" spans="1:11" ht="15.75">
      <c r="A3" s="56" t="str">
        <f>"MÔN: "&amp;G6 &amp; " - PHÒNG: 30"</f>
        <v>MÔN: Toán - PHÒNG: 30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1" ht="9" customHeight="1">
      <c r="A4" s="1"/>
      <c r="B4" s="1"/>
      <c r="C4" s="1"/>
      <c r="D4" s="1"/>
    </row>
    <row r="5" spans="1:11" s="28" customForma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256</v>
      </c>
      <c r="J5" s="27" t="s">
        <v>352</v>
      </c>
      <c r="K5" s="27" t="s">
        <v>171</v>
      </c>
    </row>
    <row r="6" spans="1:11" ht="18" customHeight="1">
      <c r="A6" s="4">
        <v>1</v>
      </c>
      <c r="B6" s="4" t="s">
        <v>180</v>
      </c>
      <c r="C6" s="7" t="s">
        <v>79</v>
      </c>
      <c r="D6" s="41" t="s">
        <v>80</v>
      </c>
      <c r="E6" s="4" t="s">
        <v>21</v>
      </c>
      <c r="F6" s="4" t="s">
        <v>81</v>
      </c>
      <c r="G6" s="7" t="s">
        <v>23</v>
      </c>
      <c r="H6" s="8">
        <v>3.2</v>
      </c>
      <c r="I6" s="53" t="s">
        <v>323</v>
      </c>
      <c r="J6" s="53">
        <v>7.8</v>
      </c>
      <c r="K6" s="4"/>
    </row>
    <row r="7" spans="1:11" ht="18" customHeight="1">
      <c r="A7" s="4">
        <v>2</v>
      </c>
      <c r="B7" s="4" t="s">
        <v>185</v>
      </c>
      <c r="C7" s="5" t="s">
        <v>49</v>
      </c>
      <c r="D7" s="41" t="s">
        <v>50</v>
      </c>
      <c r="E7" s="5" t="s">
        <v>21</v>
      </c>
      <c r="F7" s="4" t="s">
        <v>48</v>
      </c>
      <c r="G7" s="7" t="s">
        <v>23</v>
      </c>
      <c r="H7" s="8">
        <v>2.5</v>
      </c>
      <c r="I7" s="53" t="s">
        <v>324</v>
      </c>
      <c r="J7" s="53">
        <v>5.8</v>
      </c>
      <c r="K7" s="4"/>
    </row>
    <row r="8" spans="1:11" ht="18" customHeight="1">
      <c r="A8" s="4">
        <v>3</v>
      </c>
      <c r="B8" s="4" t="s">
        <v>188</v>
      </c>
      <c r="C8" s="5" t="s">
        <v>87</v>
      </c>
      <c r="D8" s="41" t="s">
        <v>88</v>
      </c>
      <c r="E8" s="5" t="s">
        <v>41</v>
      </c>
      <c r="F8" s="4" t="s">
        <v>81</v>
      </c>
      <c r="G8" s="7" t="s">
        <v>23</v>
      </c>
      <c r="H8" s="8">
        <v>3</v>
      </c>
      <c r="I8" s="53" t="s">
        <v>325</v>
      </c>
      <c r="J8" s="53">
        <v>3.5</v>
      </c>
      <c r="K8" s="4"/>
    </row>
    <row r="9" spans="1:11" ht="18" customHeight="1">
      <c r="A9" s="4">
        <v>4</v>
      </c>
      <c r="B9" s="4" t="s">
        <v>192</v>
      </c>
      <c r="C9" s="5" t="s">
        <v>37</v>
      </c>
      <c r="D9" s="41" t="s">
        <v>38</v>
      </c>
      <c r="E9" s="5" t="s">
        <v>21</v>
      </c>
      <c r="F9" s="4" t="s">
        <v>35</v>
      </c>
      <c r="G9" s="7" t="s">
        <v>23</v>
      </c>
      <c r="H9" s="8">
        <v>2.8</v>
      </c>
      <c r="I9" s="53" t="s">
        <v>326</v>
      </c>
      <c r="J9" s="53">
        <v>0.8</v>
      </c>
      <c r="K9" s="4"/>
    </row>
    <row r="10" spans="1:11" ht="18" customHeight="1">
      <c r="A10" s="4">
        <v>5</v>
      </c>
      <c r="B10" s="4" t="s">
        <v>193</v>
      </c>
      <c r="C10" s="5" t="s">
        <v>28</v>
      </c>
      <c r="D10" s="41" t="s">
        <v>29</v>
      </c>
      <c r="E10" s="5" t="s">
        <v>21</v>
      </c>
      <c r="F10" s="4" t="s">
        <v>22</v>
      </c>
      <c r="G10" s="7" t="s">
        <v>23</v>
      </c>
      <c r="H10" s="8">
        <v>3.3</v>
      </c>
      <c r="I10" s="53" t="s">
        <v>327</v>
      </c>
      <c r="J10" s="53">
        <v>7.8</v>
      </c>
      <c r="K10" s="4"/>
    </row>
    <row r="11" spans="1:11" ht="18" customHeight="1">
      <c r="A11" s="4">
        <v>6</v>
      </c>
      <c r="B11" s="4" t="s">
        <v>198</v>
      </c>
      <c r="C11" s="5" t="s">
        <v>70</v>
      </c>
      <c r="D11" s="41" t="s">
        <v>71</v>
      </c>
      <c r="E11" s="5" t="s">
        <v>41</v>
      </c>
      <c r="F11" s="4" t="s">
        <v>67</v>
      </c>
      <c r="G11" s="7" t="s">
        <v>23</v>
      </c>
      <c r="H11" s="8">
        <v>3.4</v>
      </c>
      <c r="I11" s="53" t="s">
        <v>328</v>
      </c>
      <c r="J11" s="53">
        <v>0</v>
      </c>
      <c r="K11" s="4"/>
    </row>
    <row r="12" spans="1:11" ht="18" customHeight="1">
      <c r="A12" s="4">
        <v>7</v>
      </c>
      <c r="B12" s="4" t="s">
        <v>199</v>
      </c>
      <c r="C12" s="20" t="s">
        <v>93</v>
      </c>
      <c r="D12" s="40">
        <v>37538</v>
      </c>
      <c r="E12" s="20" t="s">
        <v>21</v>
      </c>
      <c r="F12" s="23" t="s">
        <v>81</v>
      </c>
      <c r="G12" s="24"/>
      <c r="H12" s="24"/>
      <c r="I12" s="53" t="s">
        <v>329</v>
      </c>
      <c r="J12" s="53">
        <v>6.8</v>
      </c>
      <c r="K12" s="4"/>
    </row>
    <row r="13" spans="1:11" ht="18" customHeight="1">
      <c r="A13" s="4">
        <v>8</v>
      </c>
      <c r="B13" s="4" t="s">
        <v>200</v>
      </c>
      <c r="C13" s="5" t="s">
        <v>63</v>
      </c>
      <c r="D13" s="41" t="s">
        <v>64</v>
      </c>
      <c r="E13" s="5" t="s">
        <v>21</v>
      </c>
      <c r="F13" s="4" t="s">
        <v>62</v>
      </c>
      <c r="G13" s="7" t="s">
        <v>23</v>
      </c>
      <c r="H13" s="8">
        <v>2.9</v>
      </c>
      <c r="I13" s="53" t="s">
        <v>330</v>
      </c>
      <c r="J13" s="53">
        <v>8</v>
      </c>
      <c r="K13" s="4"/>
    </row>
    <row r="14" spans="1:11" ht="18" customHeight="1">
      <c r="A14" s="4">
        <v>9</v>
      </c>
      <c r="B14" s="4" t="s">
        <v>204</v>
      </c>
      <c r="C14" s="5" t="s">
        <v>51</v>
      </c>
      <c r="D14" s="41">
        <v>36988</v>
      </c>
      <c r="E14" s="5" t="s">
        <v>21</v>
      </c>
      <c r="F14" s="4" t="s">
        <v>48</v>
      </c>
      <c r="G14" s="7" t="s">
        <v>23</v>
      </c>
      <c r="H14" s="8">
        <v>2.8</v>
      </c>
      <c r="I14" s="53" t="s">
        <v>331</v>
      </c>
      <c r="J14" s="53">
        <v>3</v>
      </c>
      <c r="K14" s="4"/>
    </row>
    <row r="15" spans="1:11" ht="18" customHeight="1">
      <c r="A15" s="4">
        <v>10</v>
      </c>
      <c r="B15" s="4" t="s">
        <v>206</v>
      </c>
      <c r="C15" s="5" t="s">
        <v>45</v>
      </c>
      <c r="D15" s="41">
        <v>37479</v>
      </c>
      <c r="E15" s="5" t="s">
        <v>41</v>
      </c>
      <c r="F15" s="4" t="s">
        <v>43</v>
      </c>
      <c r="G15" s="7" t="s">
        <v>23</v>
      </c>
      <c r="H15" s="8">
        <v>3</v>
      </c>
      <c r="I15" s="53" t="s">
        <v>332</v>
      </c>
      <c r="J15" s="53">
        <v>2.8</v>
      </c>
      <c r="K15" s="4"/>
    </row>
    <row r="16" spans="1:11" ht="18" customHeight="1">
      <c r="A16" s="4">
        <v>11</v>
      </c>
      <c r="B16" s="4" t="s">
        <v>207</v>
      </c>
      <c r="C16" s="5" t="s">
        <v>76</v>
      </c>
      <c r="D16" s="41" t="s">
        <v>77</v>
      </c>
      <c r="E16" s="5" t="s">
        <v>41</v>
      </c>
      <c r="F16" s="4" t="s">
        <v>67</v>
      </c>
      <c r="G16" s="7" t="s">
        <v>23</v>
      </c>
      <c r="H16" s="8">
        <v>3.2</v>
      </c>
      <c r="I16" s="53" t="s">
        <v>333</v>
      </c>
      <c r="J16" s="53">
        <v>1.5</v>
      </c>
      <c r="K16" s="4"/>
    </row>
    <row r="17" spans="1:11" ht="18" customHeight="1">
      <c r="A17" s="4">
        <v>12</v>
      </c>
      <c r="B17" s="4" t="s">
        <v>211</v>
      </c>
      <c r="C17" s="5" t="s">
        <v>58</v>
      </c>
      <c r="D17" s="41" t="s">
        <v>59</v>
      </c>
      <c r="E17" s="5" t="s">
        <v>21</v>
      </c>
      <c r="F17" s="4" t="s">
        <v>56</v>
      </c>
      <c r="G17" s="7" t="s">
        <v>23</v>
      </c>
      <c r="H17" s="8">
        <v>3.2</v>
      </c>
      <c r="I17" s="53" t="s">
        <v>334</v>
      </c>
      <c r="J17" s="53">
        <v>3</v>
      </c>
      <c r="K17" s="4"/>
    </row>
    <row r="18" spans="1:11" ht="18" customHeight="1">
      <c r="A18" s="4">
        <v>13</v>
      </c>
      <c r="B18" s="4" t="s">
        <v>212</v>
      </c>
      <c r="C18" s="5" t="s">
        <v>78</v>
      </c>
      <c r="D18" s="41">
        <v>37266</v>
      </c>
      <c r="E18" s="5" t="s">
        <v>41</v>
      </c>
      <c r="F18" s="4" t="s">
        <v>67</v>
      </c>
      <c r="G18" s="7" t="s">
        <v>23</v>
      </c>
      <c r="H18" s="8">
        <v>3.1</v>
      </c>
      <c r="I18" s="53" t="s">
        <v>335</v>
      </c>
      <c r="J18" s="53">
        <v>8.3000000000000007</v>
      </c>
      <c r="K18" s="4"/>
    </row>
    <row r="19" spans="1:11" ht="18" customHeight="1">
      <c r="A19" s="4">
        <v>14</v>
      </c>
      <c r="B19" s="4" t="s">
        <v>224</v>
      </c>
      <c r="C19" s="5" t="s">
        <v>113</v>
      </c>
      <c r="D19" s="41" t="s">
        <v>114</v>
      </c>
      <c r="E19" s="5" t="s">
        <v>41</v>
      </c>
      <c r="F19" s="4" t="s">
        <v>110</v>
      </c>
      <c r="G19" s="7" t="s">
        <v>23</v>
      </c>
      <c r="H19" s="8">
        <v>3.3</v>
      </c>
      <c r="I19" s="53" t="s">
        <v>336</v>
      </c>
      <c r="J19" s="53">
        <v>2.5</v>
      </c>
      <c r="K19" s="4"/>
    </row>
    <row r="20" spans="1:11" ht="18" customHeight="1">
      <c r="A20" s="4">
        <v>15</v>
      </c>
      <c r="B20" s="4" t="s">
        <v>226</v>
      </c>
      <c r="C20" s="5" t="s">
        <v>139</v>
      </c>
      <c r="D20" s="41" t="s">
        <v>140</v>
      </c>
      <c r="E20" s="5" t="s">
        <v>41</v>
      </c>
      <c r="F20" s="4" t="s">
        <v>141</v>
      </c>
      <c r="G20" s="7" t="s">
        <v>23</v>
      </c>
      <c r="H20" s="8">
        <v>2.9</v>
      </c>
      <c r="I20" s="53" t="s">
        <v>337</v>
      </c>
      <c r="J20" s="53">
        <v>4</v>
      </c>
      <c r="K20" s="4"/>
    </row>
    <row r="21" spans="1:11" ht="18" customHeight="1">
      <c r="A21" s="4">
        <v>16</v>
      </c>
      <c r="B21" s="4" t="s">
        <v>227</v>
      </c>
      <c r="C21" s="5" t="s">
        <v>154</v>
      </c>
      <c r="D21" s="41" t="s">
        <v>155</v>
      </c>
      <c r="E21" s="5" t="s">
        <v>41</v>
      </c>
      <c r="F21" s="4" t="s">
        <v>149</v>
      </c>
      <c r="G21" s="7" t="s">
        <v>23</v>
      </c>
      <c r="H21" s="8">
        <v>2.2000000000000002</v>
      </c>
      <c r="I21" s="53" t="s">
        <v>338</v>
      </c>
      <c r="J21" s="53">
        <v>7</v>
      </c>
      <c r="K21" s="4"/>
    </row>
    <row r="22" spans="1:11" ht="18" customHeight="1">
      <c r="A22" s="4">
        <v>17</v>
      </c>
      <c r="B22" s="4" t="s">
        <v>230</v>
      </c>
      <c r="C22" s="5" t="s">
        <v>156</v>
      </c>
      <c r="D22" s="41" t="s">
        <v>157</v>
      </c>
      <c r="E22" s="5" t="s">
        <v>41</v>
      </c>
      <c r="F22" s="4" t="s">
        <v>149</v>
      </c>
      <c r="G22" s="7" t="s">
        <v>23</v>
      </c>
      <c r="H22" s="8">
        <v>3</v>
      </c>
      <c r="I22" s="53" t="s">
        <v>339</v>
      </c>
      <c r="J22" s="53">
        <v>1.3</v>
      </c>
      <c r="K22" s="4"/>
    </row>
    <row r="23" spans="1:11" ht="18" customHeight="1">
      <c r="A23" s="4">
        <v>18</v>
      </c>
      <c r="B23" s="4" t="s">
        <v>231</v>
      </c>
      <c r="C23" s="5" t="s">
        <v>126</v>
      </c>
      <c r="D23" s="41" t="s">
        <v>127</v>
      </c>
      <c r="E23" s="5" t="s">
        <v>41</v>
      </c>
      <c r="F23" s="4" t="s">
        <v>122</v>
      </c>
      <c r="G23" s="7" t="s">
        <v>23</v>
      </c>
      <c r="H23" s="8">
        <v>2</v>
      </c>
      <c r="I23" s="53" t="s">
        <v>340</v>
      </c>
      <c r="J23" s="53" t="s">
        <v>358</v>
      </c>
      <c r="K23" s="4"/>
    </row>
    <row r="24" spans="1:11" ht="18" customHeight="1">
      <c r="A24" s="4">
        <v>19</v>
      </c>
      <c r="B24" s="4" t="s">
        <v>232</v>
      </c>
      <c r="C24" s="5" t="s">
        <v>128</v>
      </c>
      <c r="D24" s="41" t="s">
        <v>129</v>
      </c>
      <c r="E24" s="5" t="s">
        <v>21</v>
      </c>
      <c r="F24" s="4" t="s">
        <v>122</v>
      </c>
      <c r="G24" s="7" t="s">
        <v>23</v>
      </c>
      <c r="H24" s="8">
        <v>3.3</v>
      </c>
      <c r="I24" s="53" t="s">
        <v>341</v>
      </c>
      <c r="J24" s="53">
        <v>6.5</v>
      </c>
      <c r="K24" s="4"/>
    </row>
    <row r="25" spans="1:11" ht="18" customHeight="1">
      <c r="A25" s="4">
        <v>20</v>
      </c>
      <c r="B25" s="4" t="s">
        <v>233</v>
      </c>
      <c r="C25" s="20" t="s">
        <v>159</v>
      </c>
      <c r="D25" s="40" t="s">
        <v>64</v>
      </c>
      <c r="E25" s="20" t="s">
        <v>21</v>
      </c>
      <c r="F25" s="23" t="s">
        <v>149</v>
      </c>
      <c r="G25" s="21" t="s">
        <v>23</v>
      </c>
      <c r="H25" s="22">
        <v>3.4</v>
      </c>
      <c r="I25" s="53" t="s">
        <v>342</v>
      </c>
      <c r="J25" s="53">
        <v>5.75</v>
      </c>
      <c r="K25" s="4"/>
    </row>
    <row r="26" spans="1:11" ht="18" customHeight="1">
      <c r="A26" s="4">
        <v>21</v>
      </c>
      <c r="B26" s="4" t="s">
        <v>235</v>
      </c>
      <c r="C26" s="5" t="s">
        <v>162</v>
      </c>
      <c r="D26" s="41" t="s">
        <v>163</v>
      </c>
      <c r="E26" s="5" t="s">
        <v>41</v>
      </c>
      <c r="F26" s="4" t="s">
        <v>161</v>
      </c>
      <c r="G26" s="7" t="s">
        <v>23</v>
      </c>
      <c r="H26" s="8">
        <v>3.3</v>
      </c>
      <c r="I26" s="53" t="s">
        <v>343</v>
      </c>
      <c r="J26" s="53">
        <v>6.25</v>
      </c>
      <c r="K26" s="23"/>
    </row>
    <row r="27" spans="1:11" ht="18" customHeight="1">
      <c r="A27" s="4">
        <v>22</v>
      </c>
      <c r="B27" s="4" t="s">
        <v>243</v>
      </c>
      <c r="C27" s="5" t="s">
        <v>103</v>
      </c>
      <c r="D27" s="41" t="s">
        <v>104</v>
      </c>
      <c r="E27" s="5" t="s">
        <v>41</v>
      </c>
      <c r="F27" s="4" t="s">
        <v>100</v>
      </c>
      <c r="G27" s="7" t="s">
        <v>23</v>
      </c>
      <c r="H27" s="8">
        <v>2.7</v>
      </c>
      <c r="I27" s="53" t="s">
        <v>344</v>
      </c>
      <c r="J27" s="53">
        <v>5</v>
      </c>
      <c r="K27" s="24"/>
    </row>
    <row r="28" spans="1:11" ht="18" customHeight="1">
      <c r="D28" s="43"/>
    </row>
    <row r="29" spans="1:11" ht="18" customHeight="1">
      <c r="D29" s="43"/>
    </row>
    <row r="30" spans="1:11" ht="18" customHeight="1">
      <c r="D30" s="43"/>
    </row>
  </sheetData>
  <sortState ref="A6:H27">
    <sortCondition ref="B6:B27"/>
  </sortState>
  <mergeCells count="2">
    <mergeCell ref="A2:K2"/>
    <mergeCell ref="A3:K3"/>
  </mergeCells>
  <pageMargins left="0.7" right="0.2" top="0.25" bottom="0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31"/>
  <sheetViews>
    <sheetView zoomScale="115" zoomScaleNormal="115" workbookViewId="0">
      <selection activeCell="D19" sqref="D19"/>
    </sheetView>
  </sheetViews>
  <sheetFormatPr defaultRowHeight="15"/>
  <cols>
    <col min="1" max="1" width="4" customWidth="1"/>
    <col min="2" max="2" width="9.28515625" customWidth="1"/>
    <col min="3" max="3" width="20.7109375" bestFit="1" customWidth="1"/>
    <col min="4" max="4" width="15.85546875" customWidth="1"/>
    <col min="5" max="5" width="7.7109375" hidden="1" customWidth="1"/>
    <col min="6" max="6" width="8.140625" style="26" customWidth="1"/>
    <col min="7" max="7" width="8.5703125" hidden="1" customWidth="1"/>
    <col min="8" max="8" width="7" hidden="1" customWidth="1"/>
    <col min="9" max="9" width="24.140625" customWidth="1"/>
  </cols>
  <sheetData>
    <row r="1" spans="1:9">
      <c r="A1" t="s">
        <v>1</v>
      </c>
      <c r="I1" s="2" t="s">
        <v>170</v>
      </c>
    </row>
    <row r="2" spans="1:9" ht="15" customHeight="1">
      <c r="A2" s="56" t="s">
        <v>245</v>
      </c>
      <c r="B2" s="56"/>
      <c r="C2" s="56"/>
      <c r="D2" s="56"/>
      <c r="E2" s="56"/>
      <c r="F2" s="56"/>
      <c r="G2" s="56"/>
      <c r="H2" s="56"/>
      <c r="I2" s="56"/>
    </row>
    <row r="3" spans="1:9" ht="15" customHeight="1">
      <c r="A3" s="56" t="str">
        <f>"MÔN: "&amp;G6 &amp; " - PHÒNG: 01"</f>
        <v>MÔN: Địa lý - PHÒNG: 01</v>
      </c>
      <c r="B3" s="56"/>
      <c r="C3" s="56"/>
      <c r="D3" s="56"/>
      <c r="E3" s="56"/>
      <c r="F3" s="56"/>
      <c r="G3" s="56"/>
      <c r="H3" s="56"/>
      <c r="I3" s="56"/>
    </row>
    <row r="4" spans="1:9">
      <c r="A4" s="1"/>
      <c r="B4" s="1"/>
      <c r="C4" s="1"/>
      <c r="D4" s="1"/>
    </row>
    <row r="5" spans="1:9" s="28" customFormat="1" ht="15" customHeight="1">
      <c r="A5" s="27" t="s">
        <v>2</v>
      </c>
      <c r="B5" s="27" t="s">
        <v>8</v>
      </c>
      <c r="C5" s="27" t="s">
        <v>3</v>
      </c>
      <c r="D5" s="27" t="s">
        <v>4</v>
      </c>
      <c r="E5" s="27" t="s">
        <v>5</v>
      </c>
      <c r="F5" s="27" t="s">
        <v>7</v>
      </c>
      <c r="G5" s="27" t="s">
        <v>10</v>
      </c>
      <c r="H5" s="27" t="s">
        <v>11</v>
      </c>
      <c r="I5" s="27" t="s">
        <v>171</v>
      </c>
    </row>
    <row r="6" spans="1:9" ht="18" customHeight="1">
      <c r="A6" s="4">
        <v>1</v>
      </c>
      <c r="B6" s="4" t="str">
        <f>VLOOKUP(C6,'DS tổng hợp'!$B$5:$C$70,2,0)</f>
        <v>005</v>
      </c>
      <c r="C6" s="5" t="s">
        <v>46</v>
      </c>
      <c r="D6" s="4" t="s">
        <v>47</v>
      </c>
      <c r="E6" s="5" t="s">
        <v>21</v>
      </c>
      <c r="F6" s="4" t="s">
        <v>48</v>
      </c>
      <c r="G6" s="7" t="s">
        <v>27</v>
      </c>
      <c r="H6" s="8">
        <v>3.3</v>
      </c>
      <c r="I6" s="4"/>
    </row>
    <row r="7" spans="1:9" ht="18" customHeight="1">
      <c r="A7" s="4">
        <v>2</v>
      </c>
      <c r="B7" s="4" t="str">
        <f>VLOOKUP(C7,'DS tổng hợp'!$B$5:$C$70,2,0)</f>
        <v>006</v>
      </c>
      <c r="C7" s="5" t="s">
        <v>49</v>
      </c>
      <c r="D7" s="4" t="s">
        <v>50</v>
      </c>
      <c r="E7" s="5" t="s">
        <v>21</v>
      </c>
      <c r="F7" s="4" t="s">
        <v>48</v>
      </c>
      <c r="G7" s="7" t="s">
        <v>27</v>
      </c>
      <c r="H7" s="8">
        <v>4.3</v>
      </c>
      <c r="I7" s="4"/>
    </row>
    <row r="8" spans="1:9" ht="18" customHeight="1">
      <c r="A8" s="4">
        <v>3</v>
      </c>
      <c r="B8" s="4" t="str">
        <f>VLOOKUP(C8,'DS tổng hợp'!$B$5:$C$70,2,0)</f>
        <v>007</v>
      </c>
      <c r="C8" s="5" t="s">
        <v>19</v>
      </c>
      <c r="D8" s="4" t="s">
        <v>20</v>
      </c>
      <c r="E8" s="5" t="s">
        <v>21</v>
      </c>
      <c r="F8" s="4" t="s">
        <v>22</v>
      </c>
      <c r="G8" s="7" t="s">
        <v>27</v>
      </c>
      <c r="H8" s="8">
        <v>4.4000000000000004</v>
      </c>
      <c r="I8" s="4"/>
    </row>
    <row r="9" spans="1:9" ht="18" customHeight="1">
      <c r="A9" s="4">
        <v>4</v>
      </c>
      <c r="B9" s="4" t="str">
        <f>VLOOKUP(C9,'DS tổng hợp'!$B$5:$C$70,2,0)</f>
        <v>008</v>
      </c>
      <c r="C9" s="5" t="s">
        <v>44</v>
      </c>
      <c r="D9" s="25">
        <v>37564</v>
      </c>
      <c r="E9" s="5" t="s">
        <v>41</v>
      </c>
      <c r="F9" s="4" t="s">
        <v>43</v>
      </c>
      <c r="G9" s="7" t="s">
        <v>27</v>
      </c>
      <c r="H9" s="8">
        <v>3</v>
      </c>
      <c r="I9" s="4"/>
    </row>
    <row r="10" spans="1:9" ht="18" customHeight="1">
      <c r="A10" s="4">
        <v>5</v>
      </c>
      <c r="B10" s="4" t="str">
        <f>VLOOKUP(C10,'DS tổng hợp'!$B$5:$C$70,2,0)</f>
        <v>009</v>
      </c>
      <c r="C10" s="5" t="s">
        <v>87</v>
      </c>
      <c r="D10" s="4" t="s">
        <v>88</v>
      </c>
      <c r="E10" s="5" t="s">
        <v>41</v>
      </c>
      <c r="F10" s="4" t="s">
        <v>81</v>
      </c>
      <c r="G10" s="7" t="s">
        <v>27</v>
      </c>
      <c r="H10" s="8">
        <v>3.1</v>
      </c>
      <c r="I10" s="4"/>
    </row>
    <row r="11" spans="1:9" ht="18" customHeight="1">
      <c r="A11" s="4">
        <v>6</v>
      </c>
      <c r="B11" s="4" t="str">
        <f>VLOOKUP(C11,'DS tổng hợp'!$B$5:$C$70,2,0)</f>
        <v>011</v>
      </c>
      <c r="C11" s="5" t="s">
        <v>86</v>
      </c>
      <c r="D11" s="25">
        <v>37322</v>
      </c>
      <c r="E11" s="5" t="s">
        <v>41</v>
      </c>
      <c r="F11" s="4" t="s">
        <v>83</v>
      </c>
      <c r="G11" s="7" t="s">
        <v>27</v>
      </c>
      <c r="H11" s="8">
        <v>3.3</v>
      </c>
      <c r="I11" s="4"/>
    </row>
    <row r="12" spans="1:9" ht="18" customHeight="1">
      <c r="A12" s="4">
        <v>7</v>
      </c>
      <c r="B12" s="4" t="str">
        <f>VLOOKUP(C12,'DS tổng hợp'!$B$5:$C$70,2,0)</f>
        <v>012</v>
      </c>
      <c r="C12" s="5" t="s">
        <v>65</v>
      </c>
      <c r="D12" s="4" t="s">
        <v>66</v>
      </c>
      <c r="E12" s="5" t="s">
        <v>41</v>
      </c>
      <c r="F12" s="4" t="s">
        <v>67</v>
      </c>
      <c r="G12" s="7" t="s">
        <v>27</v>
      </c>
      <c r="H12" s="8">
        <v>2.5</v>
      </c>
      <c r="I12" s="4"/>
    </row>
    <row r="13" spans="1:9" ht="18" customHeight="1">
      <c r="A13" s="4">
        <v>8</v>
      </c>
      <c r="B13" s="4" t="str">
        <f>VLOOKUP(C13,'DS tổng hợp'!$B$5:$C$70,2,0)</f>
        <v>015</v>
      </c>
      <c r="C13" s="5" t="s">
        <v>68</v>
      </c>
      <c r="D13" s="4" t="s">
        <v>69</v>
      </c>
      <c r="E13" s="5" t="s">
        <v>21</v>
      </c>
      <c r="F13" s="4" t="s">
        <v>67</v>
      </c>
      <c r="G13" s="7" t="s">
        <v>27</v>
      </c>
      <c r="H13" s="8">
        <v>3</v>
      </c>
      <c r="I13" s="4"/>
    </row>
    <row r="14" spans="1:9" ht="18" customHeight="1">
      <c r="A14" s="4">
        <v>9</v>
      </c>
      <c r="B14" s="4" t="str">
        <f>VLOOKUP(C14,'DS tổng hợp'!$B$5:$C$70,2,0)</f>
        <v>016</v>
      </c>
      <c r="C14" s="5" t="s">
        <v>55</v>
      </c>
      <c r="D14" s="25">
        <v>37294</v>
      </c>
      <c r="E14" s="5" t="s">
        <v>41</v>
      </c>
      <c r="F14" s="4" t="s">
        <v>56</v>
      </c>
      <c r="G14" s="7" t="s">
        <v>27</v>
      </c>
      <c r="H14" s="8">
        <v>3.3</v>
      </c>
      <c r="I14" s="4"/>
    </row>
    <row r="15" spans="1:9" ht="18" customHeight="1">
      <c r="A15" s="4">
        <v>10</v>
      </c>
      <c r="B15" s="4" t="str">
        <f>VLOOKUP(C15,'DS tổng hợp'!$B$5:$C$70,2,0)</f>
        <v>021</v>
      </c>
      <c r="C15" s="5" t="s">
        <v>63</v>
      </c>
      <c r="D15" s="4" t="s">
        <v>64</v>
      </c>
      <c r="E15" s="5" t="s">
        <v>21</v>
      </c>
      <c r="F15" s="4" t="s">
        <v>62</v>
      </c>
      <c r="G15" s="7" t="s">
        <v>27</v>
      </c>
      <c r="H15" s="8">
        <v>3.2</v>
      </c>
      <c r="I15" s="4"/>
    </row>
    <row r="16" spans="1:9" ht="18" customHeight="1">
      <c r="A16" s="4">
        <v>11</v>
      </c>
      <c r="B16" s="4" t="str">
        <f>VLOOKUP(C16,'DS tổng hợp'!$B$5:$C$70,2,0)</f>
        <v>022</v>
      </c>
      <c r="C16" s="5" t="s">
        <v>39</v>
      </c>
      <c r="D16" s="25">
        <v>37258</v>
      </c>
      <c r="E16" s="5" t="s">
        <v>21</v>
      </c>
      <c r="F16" s="4" t="s">
        <v>35</v>
      </c>
      <c r="G16" s="7" t="s">
        <v>27</v>
      </c>
      <c r="H16" s="8">
        <v>3.3</v>
      </c>
      <c r="I16" s="4"/>
    </row>
    <row r="17" spans="1:9" ht="18" customHeight="1">
      <c r="A17" s="4">
        <v>12</v>
      </c>
      <c r="B17" s="4" t="str">
        <f>VLOOKUP(C17,'DS tổng hợp'!$B$5:$C$70,2,0)</f>
        <v>024</v>
      </c>
      <c r="C17" s="7" t="s">
        <v>74</v>
      </c>
      <c r="D17" s="4" t="s">
        <v>75</v>
      </c>
      <c r="E17" s="4" t="s">
        <v>21</v>
      </c>
      <c r="F17" s="4" t="s">
        <v>67</v>
      </c>
      <c r="G17" s="7" t="s">
        <v>27</v>
      </c>
      <c r="H17" s="8">
        <v>3.3</v>
      </c>
      <c r="I17" s="4"/>
    </row>
    <row r="18" spans="1:9" ht="18" customHeight="1">
      <c r="A18" s="4">
        <v>13</v>
      </c>
      <c r="B18" s="4" t="str">
        <f>VLOOKUP(C18,'DS tổng hợp'!$B$5:$C$70,2,0)</f>
        <v>025</v>
      </c>
      <c r="C18" s="5" t="s">
        <v>51</v>
      </c>
      <c r="D18" s="25">
        <v>36988</v>
      </c>
      <c r="E18" s="5" t="s">
        <v>21</v>
      </c>
      <c r="F18" s="4" t="s">
        <v>48</v>
      </c>
      <c r="G18" s="7" t="s">
        <v>27</v>
      </c>
      <c r="H18" s="8">
        <v>3</v>
      </c>
      <c r="I18" s="4"/>
    </row>
    <row r="19" spans="1:9" ht="18" customHeight="1">
      <c r="A19" s="4">
        <v>14</v>
      </c>
      <c r="B19" s="4" t="str">
        <f>VLOOKUP(C19,'DS tổng hợp'!$B$5:$C$70,2,0)</f>
        <v>026</v>
      </c>
      <c r="C19" s="5" t="s">
        <v>57</v>
      </c>
      <c r="D19" s="25">
        <v>37227</v>
      </c>
      <c r="E19" s="5" t="s">
        <v>21</v>
      </c>
      <c r="F19" s="4" t="s">
        <v>56</v>
      </c>
      <c r="G19" s="7" t="s">
        <v>27</v>
      </c>
      <c r="H19" s="8">
        <v>3.1</v>
      </c>
      <c r="I19" s="4"/>
    </row>
    <row r="20" spans="1:9" ht="18" customHeight="1">
      <c r="A20" s="4">
        <v>15</v>
      </c>
      <c r="B20" s="4" t="str">
        <f>VLOOKUP(C20,'DS tổng hợp'!$B$5:$C$70,2,0)</f>
        <v>029</v>
      </c>
      <c r="C20" s="5" t="s">
        <v>95</v>
      </c>
      <c r="D20" s="4" t="s">
        <v>96</v>
      </c>
      <c r="E20" s="5" t="s">
        <v>21</v>
      </c>
      <c r="F20" s="4" t="s">
        <v>81</v>
      </c>
      <c r="G20" s="7" t="s">
        <v>27</v>
      </c>
      <c r="H20" s="8">
        <v>3.3</v>
      </c>
      <c r="I20" s="4"/>
    </row>
    <row r="21" spans="1:9" ht="18" customHeight="1">
      <c r="D21" s="26"/>
    </row>
    <row r="22" spans="1:9" ht="18" customHeight="1">
      <c r="D22" s="26"/>
    </row>
    <row r="23" spans="1:9" ht="18" customHeight="1">
      <c r="D23" s="26"/>
    </row>
    <row r="24" spans="1:9" ht="18" customHeight="1">
      <c r="D24" s="26"/>
    </row>
    <row r="25" spans="1:9" ht="18" customHeight="1">
      <c r="D25" s="26"/>
    </row>
    <row r="26" spans="1:9" ht="18" customHeight="1">
      <c r="D26" s="26"/>
    </row>
    <row r="27" spans="1:9" ht="18" customHeight="1">
      <c r="D27" s="26"/>
    </row>
    <row r="28" spans="1:9" ht="18" customHeight="1">
      <c r="D28" s="26"/>
    </row>
    <row r="29" spans="1:9" ht="18" customHeight="1">
      <c r="D29" s="26"/>
    </row>
    <row r="30" spans="1:9" ht="18" customHeight="1">
      <c r="D30" s="26"/>
    </row>
    <row r="31" spans="1:9">
      <c r="D31" s="26"/>
    </row>
  </sheetData>
  <sortState ref="B6:F20">
    <sortCondition ref="B6:B20"/>
  </sortState>
  <mergeCells count="2">
    <mergeCell ref="A2:I2"/>
    <mergeCell ref="A3:I3"/>
  </mergeCells>
  <pageMargins left="0.45" right="0.2" top="0.25" bottom="0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DS HS thi lại - 1718</vt:lpstr>
      <vt:lpstr>văn</vt:lpstr>
      <vt:lpstr>Lý</vt:lpstr>
      <vt:lpstr>Hóa 10 + Si10</vt:lpstr>
      <vt:lpstr>Sinh 10</vt:lpstr>
      <vt:lpstr>Hóa 11</vt:lpstr>
      <vt:lpstr>Anh + Địa10</vt:lpstr>
      <vt:lpstr>Toán</vt:lpstr>
      <vt:lpstr>Địa</vt:lpstr>
      <vt:lpstr>Sử</vt:lpstr>
      <vt:lpstr>DS tổng hợp</vt:lpstr>
      <vt:lpstr>'DS tổng hợp'!Extract</vt:lpstr>
      <vt:lpstr>'DS tổng hợp'!Print_Titles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</dc:creator>
  <cp:lastModifiedBy>HOC VU</cp:lastModifiedBy>
  <cp:lastPrinted>2018-06-05T04:32:11Z</cp:lastPrinted>
  <dcterms:created xsi:type="dcterms:W3CDTF">2018-05-18T11:13:58Z</dcterms:created>
  <dcterms:modified xsi:type="dcterms:W3CDTF">2018-06-14T04:18:59Z</dcterms:modified>
</cp:coreProperties>
</file>